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8700" activeTab="1"/>
  </bookViews>
  <sheets>
    <sheet name="Assumptions" sheetId="1" r:id="rId1"/>
    <sheet name="One Person" sheetId="2" r:id="rId2"/>
    <sheet name="10 people" sheetId="3" r:id="rId3"/>
    <sheet name="100 People" sheetId="4" r:id="rId4"/>
    <sheet name="1000 People" sheetId="5" r:id="rId5"/>
    <sheet name="Charts" sheetId="6" r:id="rId6"/>
  </sheets>
  <definedNames/>
  <calcPr fullCalcOnLoad="1"/>
</workbook>
</file>

<file path=xl/sharedStrings.xml><?xml version="1.0" encoding="utf-8"?>
<sst xmlns="http://schemas.openxmlformats.org/spreadsheetml/2006/main" count="39" uniqueCount="12">
  <si>
    <t>Share Price</t>
  </si>
  <si>
    <t>Dividend per share</t>
  </si>
  <si>
    <t>Initial Investment:</t>
  </si>
  <si>
    <t># shares</t>
  </si>
  <si>
    <t>Date</t>
  </si>
  <si>
    <t>Investment</t>
  </si>
  <si>
    <t>Shares</t>
  </si>
  <si>
    <t>Dividend</t>
  </si>
  <si>
    <t>To Fund</t>
  </si>
  <si>
    <t>To Cause</t>
  </si>
  <si>
    <t>Add Shares</t>
  </si>
  <si>
    <t>% increase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</si>
</sst>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</numFmts>
  <fonts count="2">
    <font>
      <sz val="10"/>
      <name val="Arial"/>
      <family val="0"/>
    </font>
    <font>
      <sz val="1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'One Person'!$A$4:$A$30</c:f>
              <c:strCache>
                <c:ptCount val="27"/>
                <c:pt idx="0">
                  <c:v>Date</c:v>
                </c:pt>
                <c:pt idx="1">
                  <c:v>1/1/2006</c:v>
                </c:pt>
                <c:pt idx="2">
                  <c:v>4/1/2006</c:v>
                </c:pt>
                <c:pt idx="3">
                  <c:v>7/1/2006</c:v>
                </c:pt>
                <c:pt idx="4">
                  <c:v>10/1/2006</c:v>
                </c:pt>
                <c:pt idx="5">
                  <c:v>1/1/2007</c:v>
                </c:pt>
                <c:pt idx="6">
                  <c:v>4/1/2007</c:v>
                </c:pt>
                <c:pt idx="7">
                  <c:v>7/1/2007</c:v>
                </c:pt>
                <c:pt idx="8">
                  <c:v>10/1/2007</c:v>
                </c:pt>
                <c:pt idx="9">
                  <c:v>1/1/2008</c:v>
                </c:pt>
                <c:pt idx="10">
                  <c:v>4/1/2008</c:v>
                </c:pt>
                <c:pt idx="11">
                  <c:v>7/1/2008</c:v>
                </c:pt>
                <c:pt idx="12">
                  <c:v>10/1/2008</c:v>
                </c:pt>
                <c:pt idx="13">
                  <c:v>1/1/2009</c:v>
                </c:pt>
                <c:pt idx="14">
                  <c:v>4/1/2009</c:v>
                </c:pt>
                <c:pt idx="15">
                  <c:v>7/1/2009</c:v>
                </c:pt>
                <c:pt idx="16">
                  <c:v>10/1/2009</c:v>
                </c:pt>
                <c:pt idx="17">
                  <c:v>1/1/2010</c:v>
                </c:pt>
                <c:pt idx="18">
                  <c:v>4/1/2010</c:v>
                </c:pt>
                <c:pt idx="19">
                  <c:v>7/1/2010</c:v>
                </c:pt>
                <c:pt idx="20">
                  <c:v>10/1/2010</c:v>
                </c:pt>
                <c:pt idx="21">
                  <c:v>1/1/2011</c:v>
                </c:pt>
                <c:pt idx="22">
                  <c:v>4/1/2011</c:v>
                </c:pt>
                <c:pt idx="23">
                  <c:v>7/1/2011</c:v>
                </c:pt>
                <c:pt idx="24">
                  <c:v>10/1/2011</c:v>
                </c:pt>
                <c:pt idx="25">
                  <c:v>1/1/2012</c:v>
                </c:pt>
                <c:pt idx="26">
                  <c:v>4/1/2012</c:v>
                </c:pt>
              </c:strCache>
            </c:strRef>
          </c:cat>
          <c:val>
            <c:numRef>
              <c:f>'One Person'!$G$4:$G$30</c:f>
              <c:numCache>
                <c:ptCount val="27"/>
                <c:pt idx="0">
                  <c:v>0</c:v>
                </c:pt>
                <c:pt idx="1">
                  <c:v>0.6635700066357001</c:v>
                </c:pt>
                <c:pt idx="2">
                  <c:v>0.6679732581727651</c:v>
                </c:pt>
                <c:pt idx="3">
                  <c:v>0.6724057283663467</c:v>
                </c:pt>
                <c:pt idx="4">
                  <c:v>0.6768676111026861</c:v>
                </c:pt>
                <c:pt idx="5">
                  <c:v>0.6813591015545952</c:v>
                </c:pt>
                <c:pt idx="6">
                  <c:v>0.685880396189994</c:v>
                </c:pt>
                <c:pt idx="7">
                  <c:v>0.6904316927805049</c:v>
                </c:pt>
                <c:pt idx="8">
                  <c:v>0.6950131904101036</c:v>
                </c:pt>
                <c:pt idx="9">
                  <c:v>0.6996250894838268</c:v>
                </c:pt>
                <c:pt idx="10">
                  <c:v>0.7042675917365396</c:v>
                </c:pt>
                <c:pt idx="11">
                  <c:v>0.7089409002417588</c:v>
                </c:pt>
                <c:pt idx="12">
                  <c:v>0.7136452194205363</c:v>
                </c:pt>
                <c:pt idx="13">
                  <c:v>0.7183807550504004</c:v>
                </c:pt>
                <c:pt idx="14">
                  <c:v>0.723147714274358</c:v>
                </c:pt>
                <c:pt idx="15">
                  <c:v>0.7279463056099542</c:v>
                </c:pt>
                <c:pt idx="16">
                  <c:v>0.7327767389583945</c:v>
                </c:pt>
                <c:pt idx="17">
                  <c:v>0.7376392256137255</c:v>
                </c:pt>
                <c:pt idx="18">
                  <c:v>0.7425339782720781</c:v>
                </c:pt>
                <c:pt idx="19">
                  <c:v>0.7474612110409704</c:v>
                </c:pt>
                <c:pt idx="20">
                  <c:v>0.7524211394486743</c:v>
                </c:pt>
                <c:pt idx="21">
                  <c:v>0.7574139804536423</c:v>
                </c:pt>
                <c:pt idx="22">
                  <c:v>0.7624399524539983</c:v>
                </c:pt>
                <c:pt idx="23">
                  <c:v>0.7674992752970905</c:v>
                </c:pt>
                <c:pt idx="24">
                  <c:v>0.7725921702891084</c:v>
                </c:pt>
                <c:pt idx="25">
                  <c:v>0.7777188602047628</c:v>
                </c:pt>
                <c:pt idx="26">
                  <c:v>0.7828795692970305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 people'!$G$5:$G$30</c:f>
              <c:numCache>
                <c:ptCount val="26"/>
                <c:pt idx="0">
                  <c:v>6.635700066357001</c:v>
                </c:pt>
                <c:pt idx="1">
                  <c:v>6.679732581727651</c:v>
                </c:pt>
                <c:pt idx="2">
                  <c:v>6.724057283663468</c:v>
                </c:pt>
                <c:pt idx="3">
                  <c:v>6.7686761110268625</c:v>
                </c:pt>
                <c:pt idx="4">
                  <c:v>6.813591015545953</c:v>
                </c:pt>
                <c:pt idx="5">
                  <c:v>6.85880396189994</c:v>
                </c:pt>
                <c:pt idx="6">
                  <c:v>6.904316927805049</c:v>
                </c:pt>
                <c:pt idx="7">
                  <c:v>6.950131904101035</c:v>
                </c:pt>
                <c:pt idx="8">
                  <c:v>6.996250894838268</c:v>
                </c:pt>
                <c:pt idx="9">
                  <c:v>7.042675917365397</c:v>
                </c:pt>
                <c:pt idx="10">
                  <c:v>7.08940900241759</c:v>
                </c:pt>
                <c:pt idx="11">
                  <c:v>7.136452194205364</c:v>
                </c:pt>
                <c:pt idx="12">
                  <c:v>7.183807550504006</c:v>
                </c:pt>
                <c:pt idx="13">
                  <c:v>7.23147714274358</c:v>
                </c:pt>
                <c:pt idx="14">
                  <c:v>7.2794630560995435</c:v>
                </c:pt>
                <c:pt idx="15">
                  <c:v>7.327767389583946</c:v>
                </c:pt>
                <c:pt idx="16">
                  <c:v>7.376392256137257</c:v>
                </c:pt>
                <c:pt idx="17">
                  <c:v>7.4253397827207825</c:v>
                </c:pt>
                <c:pt idx="18">
                  <c:v>7.474612110409706</c:v>
                </c:pt>
                <c:pt idx="19">
                  <c:v>7.524211394486745</c:v>
                </c:pt>
                <c:pt idx="20">
                  <c:v>7.574139804536424</c:v>
                </c:pt>
                <c:pt idx="21">
                  <c:v>7.624399524539983</c:v>
                </c:pt>
                <c:pt idx="22">
                  <c:v>7.674992752970905</c:v>
                </c:pt>
                <c:pt idx="23">
                  <c:v>7.725921702891084</c:v>
                </c:pt>
                <c:pt idx="24">
                  <c:v>7.7771886020476275</c:v>
                </c:pt>
                <c:pt idx="25">
                  <c:v>7.8287956929703055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'100 People'!$G$5:$G$30</c:f>
              <c:numCache>
                <c:ptCount val="26"/>
                <c:pt idx="0">
                  <c:v>66.35700066357</c:v>
                </c:pt>
                <c:pt idx="1">
                  <c:v>66.7973258172765</c:v>
                </c:pt>
                <c:pt idx="2">
                  <c:v>67.24057283663467</c:v>
                </c:pt>
                <c:pt idx="3">
                  <c:v>67.6867611102686</c:v>
                </c:pt>
                <c:pt idx="4">
                  <c:v>68.13591015545951</c:v>
                </c:pt>
                <c:pt idx="5">
                  <c:v>68.58803961899939</c:v>
                </c:pt>
                <c:pt idx="6">
                  <c:v>69.04316927805048</c:v>
                </c:pt>
                <c:pt idx="7">
                  <c:v>69.50131904101033</c:v>
                </c:pt>
                <c:pt idx="8">
                  <c:v>69.96250894838266</c:v>
                </c:pt>
                <c:pt idx="9">
                  <c:v>70.42675917365395</c:v>
                </c:pt>
                <c:pt idx="10">
                  <c:v>70.89409002417588</c:v>
                </c:pt>
                <c:pt idx="11">
                  <c:v>71.36452194205363</c:v>
                </c:pt>
                <c:pt idx="12">
                  <c:v>71.83807550504004</c:v>
                </c:pt>
                <c:pt idx="13">
                  <c:v>72.3147714274358</c:v>
                </c:pt>
                <c:pt idx="14">
                  <c:v>72.79463056099543</c:v>
                </c:pt>
                <c:pt idx="15">
                  <c:v>73.27767389583946</c:v>
                </c:pt>
                <c:pt idx="16">
                  <c:v>73.76392256137257</c:v>
                </c:pt>
                <c:pt idx="17">
                  <c:v>74.25339782720782</c:v>
                </c:pt>
                <c:pt idx="18">
                  <c:v>74.74612110409706</c:v>
                </c:pt>
                <c:pt idx="19">
                  <c:v>75.24211394486744</c:v>
                </c:pt>
                <c:pt idx="20">
                  <c:v>75.74139804536424</c:v>
                </c:pt>
                <c:pt idx="21">
                  <c:v>76.24399524539983</c:v>
                </c:pt>
                <c:pt idx="22">
                  <c:v>76.74992752970905</c:v>
                </c:pt>
                <c:pt idx="23">
                  <c:v>77.25921702891084</c:v>
                </c:pt>
                <c:pt idx="24">
                  <c:v>77.77188602047626</c:v>
                </c:pt>
                <c:pt idx="25">
                  <c:v>78.28795692970304</c:v>
                </c:pt>
              </c:numCache>
            </c:numRef>
          </c:val>
        </c:ser>
        <c:axId val="40505894"/>
        <c:axId val="29008727"/>
      </c:barChart>
      <c:lineChart>
        <c:grouping val="standard"/>
        <c:varyColors val="0"/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'1000 People'!$G$5:$G$30</c:f>
              <c:numCache>
                <c:ptCount val="26"/>
                <c:pt idx="0">
                  <c:v>663.5700066357001</c:v>
                </c:pt>
                <c:pt idx="1">
                  <c:v>667.9732581727651</c:v>
                </c:pt>
                <c:pt idx="2">
                  <c:v>672.4057283663468</c:v>
                </c:pt>
                <c:pt idx="3">
                  <c:v>676.867611102686</c:v>
                </c:pt>
                <c:pt idx="4">
                  <c:v>681.359101554595</c:v>
                </c:pt>
                <c:pt idx="5">
                  <c:v>685.8803961899938</c:v>
                </c:pt>
                <c:pt idx="6">
                  <c:v>690.4316927805047</c:v>
                </c:pt>
                <c:pt idx="7">
                  <c:v>695.0131904101032</c:v>
                </c:pt>
                <c:pt idx="8">
                  <c:v>699.6250894838265</c:v>
                </c:pt>
                <c:pt idx="9">
                  <c:v>704.2675917365394</c:v>
                </c:pt>
                <c:pt idx="10">
                  <c:v>708.9409002417586</c:v>
                </c:pt>
                <c:pt idx="11">
                  <c:v>713.6452194205361</c:v>
                </c:pt>
                <c:pt idx="12">
                  <c:v>718.3807550504004</c:v>
                </c:pt>
                <c:pt idx="13">
                  <c:v>723.1477142743578</c:v>
                </c:pt>
                <c:pt idx="14">
                  <c:v>727.946305609954</c:v>
                </c:pt>
                <c:pt idx="15">
                  <c:v>732.7767389583944</c:v>
                </c:pt>
                <c:pt idx="16">
                  <c:v>737.6392256137254</c:v>
                </c:pt>
                <c:pt idx="17">
                  <c:v>742.533978272078</c:v>
                </c:pt>
                <c:pt idx="18">
                  <c:v>747.4612110409704</c:v>
                </c:pt>
                <c:pt idx="19">
                  <c:v>752.4211394486742</c:v>
                </c:pt>
                <c:pt idx="20">
                  <c:v>757.4139804536422</c:v>
                </c:pt>
                <c:pt idx="21">
                  <c:v>762.4399524539982</c:v>
                </c:pt>
                <c:pt idx="22">
                  <c:v>767.4992752970904</c:v>
                </c:pt>
                <c:pt idx="23">
                  <c:v>772.5921702891083</c:v>
                </c:pt>
                <c:pt idx="24">
                  <c:v>777.7188602047627</c:v>
                </c:pt>
                <c:pt idx="25">
                  <c:v>782.8795692970305</c:v>
                </c:pt>
              </c:numCache>
            </c:numRef>
          </c:val>
          <c:smooth val="0"/>
        </c:ser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05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152400</xdr:rowOff>
    </xdr:from>
    <xdr:to>
      <xdr:col>14</xdr:col>
      <xdr:colOff>190500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95275" y="152400"/>
        <a:ext cx="84296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4" sqref="B4"/>
    </sheetView>
  </sheetViews>
  <sheetFormatPr defaultColWidth="9.140625" defaultRowHeight="12.75"/>
  <cols>
    <col min="1" max="1" width="17.00390625" style="0" customWidth="1"/>
  </cols>
  <sheetData>
    <row r="1" spans="1:2" ht="12.75">
      <c r="A1" t="s">
        <v>0</v>
      </c>
      <c r="B1" s="1">
        <v>45.21</v>
      </c>
    </row>
    <row r="3" spans="1:2" ht="12.75">
      <c r="A3" t="s">
        <v>1</v>
      </c>
      <c r="B3" s="1">
        <v>0.6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H9" sqref="H9"/>
    </sheetView>
  </sheetViews>
  <sheetFormatPr defaultColWidth="9.140625" defaultRowHeight="12.75"/>
  <cols>
    <col min="2" max="2" width="11.28125" style="0" customWidth="1"/>
  </cols>
  <sheetData>
    <row r="1" spans="1:3" ht="12.75">
      <c r="A1" t="s">
        <v>2</v>
      </c>
      <c r="C1" s="1">
        <v>100</v>
      </c>
    </row>
    <row r="2" spans="1:3" ht="12.75">
      <c r="A2" t="s">
        <v>3</v>
      </c>
      <c r="C2">
        <f>C1/Assumptions!B1</f>
        <v>2.2119000221190004</v>
      </c>
    </row>
    <row r="4" spans="1:7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10</v>
      </c>
      <c r="G4" t="s">
        <v>9</v>
      </c>
    </row>
    <row r="5" spans="1:7" ht="12.75">
      <c r="A5" s="2">
        <v>38718</v>
      </c>
      <c r="B5" s="1">
        <f>C1</f>
        <v>100</v>
      </c>
      <c r="C5" s="5">
        <f>B5/Assumptions!$B$1</f>
        <v>2.2119000221190004</v>
      </c>
      <c r="D5" s="1">
        <f>C5*Assumptions!$B$3</f>
        <v>1.3271400132714002</v>
      </c>
      <c r="E5" s="3">
        <f>D5/2</f>
        <v>0.6635700066357001</v>
      </c>
      <c r="F5" s="4">
        <f>E5/Assumptions!$B$1</f>
        <v>0.014677505123550101</v>
      </c>
      <c r="G5" s="3">
        <f>D5/2</f>
        <v>0.6635700066357001</v>
      </c>
    </row>
    <row r="6" spans="1:7" ht="12.75">
      <c r="A6" s="2">
        <v>38808</v>
      </c>
      <c r="B6" s="3">
        <f>B5+E5</f>
        <v>100.6635700066357</v>
      </c>
      <c r="C6" s="6">
        <f>C5+F5</f>
        <v>2.2265775272425503</v>
      </c>
      <c r="D6" s="1">
        <f>C6*Assumptions!$B$3</f>
        <v>1.3359465163455302</v>
      </c>
      <c r="E6" s="3">
        <f>D6/2</f>
        <v>0.6679732581727651</v>
      </c>
      <c r="F6" s="4">
        <f>E6/Assumptions!$B$1</f>
        <v>0.014774900645272397</v>
      </c>
      <c r="G6" s="3">
        <f>D6/2</f>
        <v>0.6679732581727651</v>
      </c>
    </row>
    <row r="7" spans="1:7" ht="12.75">
      <c r="A7" s="2">
        <v>38899</v>
      </c>
      <c r="B7" s="3">
        <f aca="true" t="shared" si="0" ref="B7:B30">B6+E6</f>
        <v>101.33154326480846</v>
      </c>
      <c r="C7" s="6">
        <f aca="true" t="shared" si="1" ref="C7:C30">C6+F6</f>
        <v>2.2413524278878225</v>
      </c>
      <c r="D7" s="1">
        <f>C7*Assumptions!$B$3</f>
        <v>1.3448114567326934</v>
      </c>
      <c r="E7" s="3">
        <f aca="true" t="shared" si="2" ref="E7:E30">D7/2</f>
        <v>0.6724057283663467</v>
      </c>
      <c r="F7" s="4">
        <f>E7/Assumptions!$B$1</f>
        <v>0.014872942454464647</v>
      </c>
      <c r="G7" s="3">
        <f aca="true" t="shared" si="3" ref="G7:G30">D7/2</f>
        <v>0.6724057283663467</v>
      </c>
    </row>
    <row r="8" spans="1:7" ht="12.75">
      <c r="A8" s="2">
        <v>38991</v>
      </c>
      <c r="B8" s="3">
        <f t="shared" si="0"/>
        <v>102.0039489931748</v>
      </c>
      <c r="C8" s="6">
        <f t="shared" si="1"/>
        <v>2.256225370342287</v>
      </c>
      <c r="D8" s="1">
        <f>C8*Assumptions!$B$3</f>
        <v>1.3537352222053722</v>
      </c>
      <c r="E8" s="3">
        <f t="shared" si="2"/>
        <v>0.6768676111026861</v>
      </c>
      <c r="F8" s="4">
        <f>E8/Assumptions!$B$1</f>
        <v>0.014971634839696662</v>
      </c>
      <c r="G8" s="3">
        <f t="shared" si="3"/>
        <v>0.6768676111026861</v>
      </c>
    </row>
    <row r="9" spans="1:8" ht="12.75">
      <c r="A9" s="2">
        <v>39083</v>
      </c>
      <c r="B9" s="3">
        <f t="shared" si="0"/>
        <v>102.68081660427748</v>
      </c>
      <c r="C9" s="6">
        <f t="shared" si="1"/>
        <v>2.271197005181984</v>
      </c>
      <c r="D9" s="1">
        <f>C9*Assumptions!$B$3</f>
        <v>1.3627182031091905</v>
      </c>
      <c r="E9" s="3">
        <f t="shared" si="2"/>
        <v>0.6813591015545952</v>
      </c>
      <c r="F9" s="4">
        <f>E9/Assumptions!$B$1</f>
        <v>0.015070982117995914</v>
      </c>
      <c r="G9" s="3">
        <f t="shared" si="3"/>
        <v>0.6813591015545952</v>
      </c>
      <c r="H9" s="7">
        <f>(B9-B5)/B5</f>
        <v>0.026808166042774816</v>
      </c>
    </row>
    <row r="10" spans="1:7" ht="12.75">
      <c r="A10" s="2">
        <v>39173</v>
      </c>
      <c r="B10" s="3">
        <f t="shared" si="0"/>
        <v>103.36217570583207</v>
      </c>
      <c r="C10" s="6">
        <f t="shared" si="1"/>
        <v>2.28626798729998</v>
      </c>
      <c r="D10" s="1">
        <f>C10*Assumptions!$B$3</f>
        <v>1.371760792379988</v>
      </c>
      <c r="E10" s="3">
        <f t="shared" si="2"/>
        <v>0.685880396189994</v>
      </c>
      <c r="F10" s="4">
        <f>E10/Assumptions!$B$1</f>
        <v>0.015170988635036362</v>
      </c>
      <c r="G10" s="3">
        <f t="shared" si="3"/>
        <v>0.685880396189994</v>
      </c>
    </row>
    <row r="11" spans="1:7" ht="12.75">
      <c r="A11" s="2">
        <v>39264</v>
      </c>
      <c r="B11" s="3">
        <f t="shared" si="0"/>
        <v>104.04805610202207</v>
      </c>
      <c r="C11" s="6">
        <f t="shared" si="1"/>
        <v>2.3014389759350165</v>
      </c>
      <c r="D11" s="1">
        <f>C11*Assumptions!$B$3</f>
        <v>1.3808633855610097</v>
      </c>
      <c r="E11" s="3">
        <f t="shared" si="2"/>
        <v>0.6904316927805049</v>
      </c>
      <c r="F11" s="4">
        <f>E11/Assumptions!$B$1</f>
        <v>0.015271658765328575</v>
      </c>
      <c r="G11" s="3">
        <f t="shared" si="3"/>
        <v>0.6904316927805049</v>
      </c>
    </row>
    <row r="12" spans="1:7" ht="12.75">
      <c r="A12" s="2">
        <v>39356</v>
      </c>
      <c r="B12" s="3">
        <f t="shared" si="0"/>
        <v>104.73848779480258</v>
      </c>
      <c r="C12" s="6">
        <f t="shared" si="1"/>
        <v>2.316710634700345</v>
      </c>
      <c r="D12" s="1">
        <f>C12*Assumptions!$B$3</f>
        <v>1.3900263808202071</v>
      </c>
      <c r="E12" s="3">
        <f t="shared" si="2"/>
        <v>0.6950131904101036</v>
      </c>
      <c r="F12" s="4">
        <f>E12/Assumptions!$B$1</f>
        <v>0.01537299691241105</v>
      </c>
      <c r="G12" s="3">
        <f t="shared" si="3"/>
        <v>0.6950131904101036</v>
      </c>
    </row>
    <row r="13" spans="1:7" ht="12.75">
      <c r="A13" s="2">
        <v>39448</v>
      </c>
      <c r="B13" s="3">
        <f t="shared" si="0"/>
        <v>105.43350098521269</v>
      </c>
      <c r="C13" s="6">
        <f t="shared" si="1"/>
        <v>2.3320836316127562</v>
      </c>
      <c r="D13" s="1">
        <f>C13*Assumptions!$B$3</f>
        <v>1.3992501789676537</v>
      </c>
      <c r="E13" s="3">
        <f t="shared" si="2"/>
        <v>0.6996250894838268</v>
      </c>
      <c r="F13" s="4">
        <f>E13/Assumptions!$B$1</f>
        <v>0.015475007509042842</v>
      </c>
      <c r="G13" s="3">
        <f t="shared" si="3"/>
        <v>0.6996250894838268</v>
      </c>
    </row>
    <row r="14" spans="1:7" ht="12.75">
      <c r="A14" s="2">
        <v>39539</v>
      </c>
      <c r="B14" s="3">
        <f t="shared" si="0"/>
        <v>106.13312607469652</v>
      </c>
      <c r="C14" s="6">
        <f t="shared" si="1"/>
        <v>2.347558639121799</v>
      </c>
      <c r="D14" s="1">
        <f>C14*Assumptions!$B$3</f>
        <v>1.4085351834730793</v>
      </c>
      <c r="E14" s="3">
        <f t="shared" si="2"/>
        <v>0.7042675917365396</v>
      </c>
      <c r="F14" s="4">
        <f>E14/Assumptions!$B$1</f>
        <v>0.01557769501739747</v>
      </c>
      <c r="G14" s="3">
        <f t="shared" si="3"/>
        <v>0.7042675917365396</v>
      </c>
    </row>
    <row r="15" spans="1:7" ht="12.75">
      <c r="A15" s="2">
        <v>39630</v>
      </c>
      <c r="B15" s="3">
        <f t="shared" si="0"/>
        <v>106.83739366643306</v>
      </c>
      <c r="C15" s="6">
        <f t="shared" si="1"/>
        <v>2.363136334139196</v>
      </c>
      <c r="D15" s="1">
        <f>C15*Assumptions!$B$3</f>
        <v>1.4178818004835176</v>
      </c>
      <c r="E15" s="3">
        <f t="shared" si="2"/>
        <v>0.7089409002417588</v>
      </c>
      <c r="F15" s="4">
        <f>E15/Assumptions!$B$1</f>
        <v>0.015681063929258103</v>
      </c>
      <c r="G15" s="3">
        <f t="shared" si="3"/>
        <v>0.7089409002417588</v>
      </c>
    </row>
    <row r="16" spans="1:7" ht="12.75">
      <c r="A16" s="2">
        <v>39722</v>
      </c>
      <c r="B16" s="3">
        <f t="shared" si="0"/>
        <v>107.54633456667482</v>
      </c>
      <c r="C16" s="6">
        <f t="shared" si="1"/>
        <v>2.3788173980684544</v>
      </c>
      <c r="D16" s="1">
        <f>C16*Assumptions!$B$3</f>
        <v>1.4272904388410725</v>
      </c>
      <c r="E16" s="3">
        <f t="shared" si="2"/>
        <v>0.7136452194205363</v>
      </c>
      <c r="F16" s="4">
        <f>E16/Assumptions!$B$1</f>
        <v>0.01578511876621403</v>
      </c>
      <c r="G16" s="3">
        <f t="shared" si="3"/>
        <v>0.7136452194205363</v>
      </c>
    </row>
    <row r="17" spans="1:7" ht="12.75">
      <c r="A17" s="2">
        <v>39814</v>
      </c>
      <c r="B17" s="3">
        <f t="shared" si="0"/>
        <v>108.25997978609536</v>
      </c>
      <c r="C17" s="6">
        <f t="shared" si="1"/>
        <v>2.3946025168346683</v>
      </c>
      <c r="D17" s="1">
        <f>C17*Assumptions!$B$3</f>
        <v>1.4367615101008009</v>
      </c>
      <c r="E17" s="3">
        <f t="shared" si="2"/>
        <v>0.7183807550504004</v>
      </c>
      <c r="F17" s="4">
        <f>E17/Assumptions!$B$1</f>
        <v>0.015889864079858446</v>
      </c>
      <c r="G17" s="3">
        <f t="shared" si="3"/>
        <v>0.7183807550504004</v>
      </c>
    </row>
    <row r="18" spans="1:7" ht="12.75">
      <c r="A18" s="2">
        <v>39904</v>
      </c>
      <c r="B18" s="3">
        <f t="shared" si="0"/>
        <v>108.97836054114576</v>
      </c>
      <c r="C18" s="6">
        <f t="shared" si="1"/>
        <v>2.4104923809145267</v>
      </c>
      <c r="D18" s="1">
        <f>C18*Assumptions!$B$3</f>
        <v>1.446295428548716</v>
      </c>
      <c r="E18" s="3">
        <f t="shared" si="2"/>
        <v>0.723147714274358</v>
      </c>
      <c r="F18" s="4">
        <f>E18/Assumptions!$B$1</f>
        <v>0.015995304451987567</v>
      </c>
      <c r="G18" s="3">
        <f t="shared" si="3"/>
        <v>0.723147714274358</v>
      </c>
    </row>
    <row r="19" spans="1:7" ht="12.75">
      <c r="A19" s="2">
        <v>39995</v>
      </c>
      <c r="B19" s="3">
        <f t="shared" si="0"/>
        <v>109.70150825542012</v>
      </c>
      <c r="C19" s="6">
        <f t="shared" si="1"/>
        <v>2.426487685366514</v>
      </c>
      <c r="D19" s="1">
        <f>C19*Assumptions!$B$3</f>
        <v>1.4558926112199084</v>
      </c>
      <c r="E19" s="3">
        <f t="shared" si="2"/>
        <v>0.7279463056099542</v>
      </c>
      <c r="F19" s="4">
        <f>E19/Assumptions!$B$1</f>
        <v>0.016101444494801023</v>
      </c>
      <c r="G19" s="3">
        <f t="shared" si="3"/>
        <v>0.7279463056099542</v>
      </c>
    </row>
    <row r="20" spans="1:7" ht="12.75">
      <c r="A20" s="2">
        <v>40087</v>
      </c>
      <c r="B20" s="3">
        <f t="shared" si="0"/>
        <v>110.42945456103007</v>
      </c>
      <c r="C20" s="6">
        <f t="shared" si="1"/>
        <v>2.442589129861315</v>
      </c>
      <c r="D20" s="1">
        <f>C20*Assumptions!$B$3</f>
        <v>1.465553477916789</v>
      </c>
      <c r="E20" s="3">
        <f t="shared" si="2"/>
        <v>0.7327767389583945</v>
      </c>
      <c r="F20" s="4">
        <f>E20/Assumptions!$B$1</f>
        <v>0.016208288851103616</v>
      </c>
      <c r="G20" s="3">
        <f t="shared" si="3"/>
        <v>0.7327767389583945</v>
      </c>
    </row>
    <row r="21" spans="1:7" ht="12.75">
      <c r="A21" s="2">
        <v>40179</v>
      </c>
      <c r="B21" s="3">
        <f t="shared" si="0"/>
        <v>111.16223129998846</v>
      </c>
      <c r="C21" s="6">
        <f t="shared" si="1"/>
        <v>2.4587974187124186</v>
      </c>
      <c r="D21" s="1">
        <f>C21*Assumptions!$B$3</f>
        <v>1.475278451227451</v>
      </c>
      <c r="E21" s="3">
        <f t="shared" si="2"/>
        <v>0.7376392256137255</v>
      </c>
      <c r="F21" s="4">
        <f>E21/Assumptions!$B$1</f>
        <v>0.016315842194508417</v>
      </c>
      <c r="G21" s="3">
        <f t="shared" si="3"/>
        <v>0.7376392256137255</v>
      </c>
    </row>
    <row r="22" spans="1:7" ht="12.75">
      <c r="A22" s="2">
        <v>40269</v>
      </c>
      <c r="B22" s="3">
        <f t="shared" si="0"/>
        <v>111.89987052560218</v>
      </c>
      <c r="C22" s="6">
        <f t="shared" si="1"/>
        <v>2.475113260906927</v>
      </c>
      <c r="D22" s="1">
        <f>C22*Assumptions!$B$3</f>
        <v>1.4850679565441562</v>
      </c>
      <c r="E22" s="3">
        <f t="shared" si="2"/>
        <v>0.7425339782720781</v>
      </c>
      <c r="F22" s="4">
        <f>E22/Assumptions!$B$1</f>
        <v>0.016424109229641187</v>
      </c>
      <c r="G22" s="3">
        <f t="shared" si="3"/>
        <v>0.7425339782720781</v>
      </c>
    </row>
    <row r="23" spans="1:7" ht="12.75">
      <c r="A23" s="2">
        <v>40360</v>
      </c>
      <c r="B23" s="3">
        <f t="shared" si="0"/>
        <v>112.64240450387426</v>
      </c>
      <c r="C23" s="6">
        <f t="shared" si="1"/>
        <v>2.491537370136568</v>
      </c>
      <c r="D23" s="1">
        <f>C23*Assumptions!$B$3</f>
        <v>1.4949224220819408</v>
      </c>
      <c r="E23" s="3">
        <f t="shared" si="2"/>
        <v>0.7474612110409704</v>
      </c>
      <c r="F23" s="4">
        <f>E23/Assumptions!$B$1</f>
        <v>0.01653309469234617</v>
      </c>
      <c r="G23" s="3">
        <f t="shared" si="3"/>
        <v>0.7474612110409704</v>
      </c>
    </row>
    <row r="24" spans="1:7" ht="12.75">
      <c r="A24" s="2">
        <v>40452</v>
      </c>
      <c r="B24" s="3">
        <f t="shared" si="0"/>
        <v>113.38986571491523</v>
      </c>
      <c r="C24" s="6">
        <f t="shared" si="1"/>
        <v>2.5080704648289145</v>
      </c>
      <c r="D24" s="1">
        <f>C24*Assumptions!$B$3</f>
        <v>1.5048422788973486</v>
      </c>
      <c r="E24" s="3">
        <f t="shared" si="2"/>
        <v>0.7524211394486743</v>
      </c>
      <c r="F24" s="4">
        <f>E24/Assumptions!$B$1</f>
        <v>0.016642803349893258</v>
      </c>
      <c r="G24" s="3">
        <f t="shared" si="3"/>
        <v>0.7524211394486743</v>
      </c>
    </row>
    <row r="25" spans="1:7" ht="12.75">
      <c r="A25" s="2">
        <v>40544</v>
      </c>
      <c r="B25" s="3">
        <f t="shared" si="0"/>
        <v>114.1422868543639</v>
      </c>
      <c r="C25" s="6">
        <f t="shared" si="1"/>
        <v>2.524713268178808</v>
      </c>
      <c r="D25" s="1">
        <f>C25*Assumptions!$B$3</f>
        <v>1.5148279609072846</v>
      </c>
      <c r="E25" s="3">
        <f t="shared" si="2"/>
        <v>0.7574139804536423</v>
      </c>
      <c r="F25" s="4">
        <f>E25/Assumptions!$B$1</f>
        <v>0.016753240001186512</v>
      </c>
      <c r="G25" s="3">
        <f t="shared" si="3"/>
        <v>0.7574139804536423</v>
      </c>
    </row>
    <row r="26" spans="1:7" ht="12.75">
      <c r="A26" s="2">
        <v>40634</v>
      </c>
      <c r="B26" s="3">
        <f t="shared" si="0"/>
        <v>114.89970083481755</v>
      </c>
      <c r="C26" s="6">
        <f t="shared" si="1"/>
        <v>2.5414665081799943</v>
      </c>
      <c r="D26" s="1">
        <f>C26*Assumptions!$B$3</f>
        <v>1.5248799049079966</v>
      </c>
      <c r="E26" s="3">
        <f t="shared" si="2"/>
        <v>0.7624399524539983</v>
      </c>
      <c r="F26" s="4">
        <f>E26/Assumptions!$B$1</f>
        <v>0.016864409476974082</v>
      </c>
      <c r="G26" s="3">
        <f t="shared" si="3"/>
        <v>0.7624399524539983</v>
      </c>
    </row>
    <row r="27" spans="1:7" ht="12.75">
      <c r="A27" s="2">
        <v>40725</v>
      </c>
      <c r="B27" s="3">
        <f t="shared" si="0"/>
        <v>115.66214078727155</v>
      </c>
      <c r="C27" s="6">
        <f t="shared" si="1"/>
        <v>2.5583309176569684</v>
      </c>
      <c r="D27" s="1">
        <f>C27*Assumptions!$B$3</f>
        <v>1.534998550594181</v>
      </c>
      <c r="E27" s="3">
        <f t="shared" si="2"/>
        <v>0.7674992752970905</v>
      </c>
      <c r="F27" s="4">
        <f>E27/Assumptions!$B$1</f>
        <v>0.01697631664005951</v>
      </c>
      <c r="G27" s="3">
        <f t="shared" si="3"/>
        <v>0.7674992752970905</v>
      </c>
    </row>
    <row r="28" spans="1:7" ht="12.75">
      <c r="A28" s="2">
        <v>40817</v>
      </c>
      <c r="B28" s="3">
        <f t="shared" si="0"/>
        <v>116.42964006256864</v>
      </c>
      <c r="C28" s="6">
        <f t="shared" si="1"/>
        <v>2.575307234297028</v>
      </c>
      <c r="D28" s="1">
        <f>C28*Assumptions!$B$3</f>
        <v>1.5451843405782169</v>
      </c>
      <c r="E28" s="3">
        <f t="shared" si="2"/>
        <v>0.7725921702891084</v>
      </c>
      <c r="F28" s="4">
        <f>E28/Assumptions!$B$1</f>
        <v>0.017088966385514454</v>
      </c>
      <c r="G28" s="3">
        <f t="shared" si="3"/>
        <v>0.7725921702891084</v>
      </c>
    </row>
    <row r="29" spans="1:7" ht="12.75">
      <c r="A29" s="2">
        <v>40909</v>
      </c>
      <c r="B29" s="3">
        <f t="shared" si="0"/>
        <v>117.20223223285774</v>
      </c>
      <c r="C29" s="6">
        <f t="shared" si="1"/>
        <v>2.5923962006825425</v>
      </c>
      <c r="D29" s="1">
        <f>C29*Assumptions!$B$3</f>
        <v>1.5554377204095255</v>
      </c>
      <c r="E29" s="3">
        <f t="shared" si="2"/>
        <v>0.7777188602047628</v>
      </c>
      <c r="F29" s="4">
        <f>E29/Assumptions!$B$1</f>
        <v>0.017202363640892785</v>
      </c>
      <c r="G29" s="3">
        <f t="shared" si="3"/>
        <v>0.7777188602047628</v>
      </c>
    </row>
    <row r="30" spans="1:7" ht="12.75">
      <c r="A30" s="2">
        <v>41000</v>
      </c>
      <c r="B30" s="3">
        <f t="shared" si="0"/>
        <v>117.9799510930625</v>
      </c>
      <c r="C30" s="6">
        <f t="shared" si="1"/>
        <v>2.609598564323435</v>
      </c>
      <c r="D30" s="1">
        <f>C30*Assumptions!$B$3</f>
        <v>1.565759138594061</v>
      </c>
      <c r="E30" s="3">
        <f t="shared" si="2"/>
        <v>0.7828795692970305</v>
      </c>
      <c r="F30" s="4">
        <f>E30/Assumptions!$B$1</f>
        <v>0.01731651336644615</v>
      </c>
      <c r="G30" s="3">
        <f t="shared" si="3"/>
        <v>0.7828795692970305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9" sqref="H9"/>
    </sheetView>
  </sheetViews>
  <sheetFormatPr defaultColWidth="9.140625" defaultRowHeight="12.75"/>
  <cols>
    <col min="2" max="3" width="10.28125" style="0" bestFit="1" customWidth="1"/>
  </cols>
  <sheetData>
    <row r="1" spans="1:3" ht="12.75">
      <c r="A1" t="s">
        <v>2</v>
      </c>
      <c r="C1" s="1">
        <v>1000</v>
      </c>
    </row>
    <row r="2" spans="1:3" ht="12.75">
      <c r="A2" t="s">
        <v>3</v>
      </c>
      <c r="C2">
        <f>C1/Assumptions!B1</f>
        <v>22.119000221190003</v>
      </c>
    </row>
    <row r="4" spans="1:7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10</v>
      </c>
      <c r="G4" t="s">
        <v>9</v>
      </c>
    </row>
    <row r="5" spans="1:7" ht="12.75">
      <c r="A5" s="2">
        <v>38718</v>
      </c>
      <c r="B5" s="1">
        <f>C1</f>
        <v>1000</v>
      </c>
      <c r="C5" s="5">
        <f>B5/Assumptions!$B$1</f>
        <v>22.119000221190003</v>
      </c>
      <c r="D5" s="1">
        <f>C5*Assumptions!$B$3</f>
        <v>13.271400132714001</v>
      </c>
      <c r="E5" s="3">
        <f>D5/2</f>
        <v>6.635700066357001</v>
      </c>
      <c r="F5" s="4">
        <f>E5/Assumptions!$B$1</f>
        <v>0.146775051235501</v>
      </c>
      <c r="G5" s="3">
        <f>D5/2</f>
        <v>6.635700066357001</v>
      </c>
    </row>
    <row r="6" spans="1:7" ht="12.75">
      <c r="A6" s="2">
        <v>38808</v>
      </c>
      <c r="B6" s="3">
        <f>B5+E5</f>
        <v>1006.635700066357</v>
      </c>
      <c r="C6" s="6">
        <f>C5+F5</f>
        <v>22.265775272425504</v>
      </c>
      <c r="D6" s="1">
        <f>C6*Assumptions!$B$3</f>
        <v>13.359465163455303</v>
      </c>
      <c r="E6" s="3">
        <f>D6/2</f>
        <v>6.679732581727651</v>
      </c>
      <c r="F6" s="4">
        <f>E6/Assumptions!$B$1</f>
        <v>0.14774900645272399</v>
      </c>
      <c r="G6" s="3">
        <f>D6/2</f>
        <v>6.679732581727651</v>
      </c>
    </row>
    <row r="7" spans="1:7" ht="12.75">
      <c r="A7" s="2">
        <v>38899</v>
      </c>
      <c r="B7" s="3">
        <f aca="true" t="shared" si="0" ref="B7:C30">B6+E6</f>
        <v>1013.3154326480847</v>
      </c>
      <c r="C7" s="6">
        <f t="shared" si="0"/>
        <v>22.413524278878228</v>
      </c>
      <c r="D7" s="1">
        <f>C7*Assumptions!$B$3</f>
        <v>13.448114567326936</v>
      </c>
      <c r="E7" s="3">
        <f aca="true" t="shared" si="1" ref="E7:E30">D7/2</f>
        <v>6.724057283663468</v>
      </c>
      <c r="F7" s="4">
        <f>E7/Assumptions!$B$1</f>
        <v>0.1487294245446465</v>
      </c>
      <c r="G7" s="3">
        <f aca="true" t="shared" si="2" ref="G7:G30">D7/2</f>
        <v>6.724057283663468</v>
      </c>
    </row>
    <row r="8" spans="1:7" ht="12.75">
      <c r="A8" s="2">
        <v>38991</v>
      </c>
      <c r="B8" s="3">
        <f t="shared" si="0"/>
        <v>1020.0394899317481</v>
      </c>
      <c r="C8" s="6">
        <f t="shared" si="0"/>
        <v>22.562253703422876</v>
      </c>
      <c r="D8" s="1">
        <f>C8*Assumptions!$B$3</f>
        <v>13.537352222053725</v>
      </c>
      <c r="E8" s="3">
        <f t="shared" si="1"/>
        <v>6.7686761110268625</v>
      </c>
      <c r="F8" s="4">
        <f>E8/Assumptions!$B$1</f>
        <v>0.14971634839696665</v>
      </c>
      <c r="G8" s="3">
        <f t="shared" si="2"/>
        <v>6.7686761110268625</v>
      </c>
    </row>
    <row r="9" spans="1:8" ht="12.75">
      <c r="A9" s="2">
        <v>39083</v>
      </c>
      <c r="B9" s="3">
        <f t="shared" si="0"/>
        <v>1026.808166042775</v>
      </c>
      <c r="C9" s="6">
        <f t="shared" si="0"/>
        <v>22.711970051819844</v>
      </c>
      <c r="D9" s="1">
        <f>C9*Assumptions!$B$3</f>
        <v>13.627182031091905</v>
      </c>
      <c r="E9" s="3">
        <f t="shared" si="1"/>
        <v>6.813591015545953</v>
      </c>
      <c r="F9" s="4">
        <f>E9/Assumptions!$B$1</f>
        <v>0.15070982117995912</v>
      </c>
      <c r="G9" s="3">
        <f t="shared" si="2"/>
        <v>6.813591015545953</v>
      </c>
      <c r="H9" s="7">
        <f>(B9-B5)/B5</f>
        <v>0.026808166042774927</v>
      </c>
    </row>
    <row r="10" spans="1:7" ht="12.75">
      <c r="A10" s="2">
        <v>39173</v>
      </c>
      <c r="B10" s="3">
        <f t="shared" si="0"/>
        <v>1033.6217570583208</v>
      </c>
      <c r="C10" s="6">
        <f t="shared" si="0"/>
        <v>22.862679872999802</v>
      </c>
      <c r="D10" s="1">
        <f>C10*Assumptions!$B$3</f>
        <v>13.71760792379988</v>
      </c>
      <c r="E10" s="3">
        <f t="shared" si="1"/>
        <v>6.85880396189994</v>
      </c>
      <c r="F10" s="4">
        <f>E10/Assumptions!$B$1</f>
        <v>0.15170988635036364</v>
      </c>
      <c r="G10" s="3">
        <f t="shared" si="2"/>
        <v>6.85880396189994</v>
      </c>
    </row>
    <row r="11" spans="1:7" ht="12.75">
      <c r="A11" s="2">
        <v>39264</v>
      </c>
      <c r="B11" s="3">
        <f t="shared" si="0"/>
        <v>1040.4805610202206</v>
      </c>
      <c r="C11" s="6">
        <f t="shared" si="0"/>
        <v>23.014389759350166</v>
      </c>
      <c r="D11" s="1">
        <f>C11*Assumptions!$B$3</f>
        <v>13.808633855610099</v>
      </c>
      <c r="E11" s="3">
        <f t="shared" si="1"/>
        <v>6.904316927805049</v>
      </c>
      <c r="F11" s="4">
        <f>E11/Assumptions!$B$1</f>
        <v>0.15271658765328577</v>
      </c>
      <c r="G11" s="3">
        <f t="shared" si="2"/>
        <v>6.904316927805049</v>
      </c>
    </row>
    <row r="12" spans="1:7" ht="12.75">
      <c r="A12" s="2">
        <v>39356</v>
      </c>
      <c r="B12" s="3">
        <f t="shared" si="0"/>
        <v>1047.3848779480256</v>
      </c>
      <c r="C12" s="6">
        <f t="shared" si="0"/>
        <v>23.16710634700345</v>
      </c>
      <c r="D12" s="1">
        <f>C12*Assumptions!$B$3</f>
        <v>13.90026380820207</v>
      </c>
      <c r="E12" s="3">
        <f t="shared" si="1"/>
        <v>6.950131904101035</v>
      </c>
      <c r="F12" s="4">
        <f>E12/Assumptions!$B$1</f>
        <v>0.15372996912411047</v>
      </c>
      <c r="G12" s="3">
        <f t="shared" si="2"/>
        <v>6.950131904101035</v>
      </c>
    </row>
    <row r="13" spans="1:7" ht="12.75">
      <c r="A13" s="2">
        <v>39448</v>
      </c>
      <c r="B13" s="3">
        <f t="shared" si="0"/>
        <v>1054.3350098521266</v>
      </c>
      <c r="C13" s="6">
        <f t="shared" si="0"/>
        <v>23.32083631612756</v>
      </c>
      <c r="D13" s="1">
        <f>C13*Assumptions!$B$3</f>
        <v>13.992501789676536</v>
      </c>
      <c r="E13" s="3">
        <f t="shared" si="1"/>
        <v>6.996250894838268</v>
      </c>
      <c r="F13" s="4">
        <f>E13/Assumptions!$B$1</f>
        <v>0.1547500750904284</v>
      </c>
      <c r="G13" s="3">
        <f t="shared" si="2"/>
        <v>6.996250894838268</v>
      </c>
    </row>
    <row r="14" spans="1:7" ht="12.75">
      <c r="A14" s="2">
        <v>39539</v>
      </c>
      <c r="B14" s="3">
        <f t="shared" si="0"/>
        <v>1061.331260746965</v>
      </c>
      <c r="C14" s="6">
        <f t="shared" si="0"/>
        <v>23.47558639121799</v>
      </c>
      <c r="D14" s="1">
        <f>C14*Assumptions!$B$3</f>
        <v>14.085351834730794</v>
      </c>
      <c r="E14" s="3">
        <f t="shared" si="1"/>
        <v>7.042675917365397</v>
      </c>
      <c r="F14" s="4">
        <f>E14/Assumptions!$B$1</f>
        <v>0.15577695017397472</v>
      </c>
      <c r="G14" s="3">
        <f t="shared" si="2"/>
        <v>7.042675917365397</v>
      </c>
    </row>
    <row r="15" spans="1:7" ht="12.75">
      <c r="A15" s="2">
        <v>39630</v>
      </c>
      <c r="B15" s="3">
        <f t="shared" si="0"/>
        <v>1068.3739366643304</v>
      </c>
      <c r="C15" s="6">
        <f t="shared" si="0"/>
        <v>23.631363341391967</v>
      </c>
      <c r="D15" s="1">
        <f>C15*Assumptions!$B$3</f>
        <v>14.17881800483518</v>
      </c>
      <c r="E15" s="3">
        <f t="shared" si="1"/>
        <v>7.08940900241759</v>
      </c>
      <c r="F15" s="4">
        <f>E15/Assumptions!$B$1</f>
        <v>0.15681063929258107</v>
      </c>
      <c r="G15" s="3">
        <f t="shared" si="2"/>
        <v>7.08940900241759</v>
      </c>
    </row>
    <row r="16" spans="1:7" ht="12.75">
      <c r="A16" s="2">
        <v>39722</v>
      </c>
      <c r="B16" s="3">
        <f t="shared" si="0"/>
        <v>1075.463345666748</v>
      </c>
      <c r="C16" s="6">
        <f t="shared" si="0"/>
        <v>23.788173980684547</v>
      </c>
      <c r="D16" s="1">
        <f>C16*Assumptions!$B$3</f>
        <v>14.272904388410728</v>
      </c>
      <c r="E16" s="3">
        <f t="shared" si="1"/>
        <v>7.136452194205364</v>
      </c>
      <c r="F16" s="4">
        <f>E16/Assumptions!$B$1</f>
        <v>0.15785118766214032</v>
      </c>
      <c r="G16" s="3">
        <f t="shared" si="2"/>
        <v>7.136452194205364</v>
      </c>
    </row>
    <row r="17" spans="1:7" ht="12.75">
      <c r="A17" s="2">
        <v>39814</v>
      </c>
      <c r="B17" s="3">
        <f t="shared" si="0"/>
        <v>1082.5997978609532</v>
      </c>
      <c r="C17" s="6">
        <f t="shared" si="0"/>
        <v>23.946025168346686</v>
      </c>
      <c r="D17" s="1">
        <f>C17*Assumptions!$B$3</f>
        <v>14.367615101008012</v>
      </c>
      <c r="E17" s="3">
        <f t="shared" si="1"/>
        <v>7.183807550504006</v>
      </c>
      <c r="F17" s="4">
        <f>E17/Assumptions!$B$1</f>
        <v>0.1588986407985845</v>
      </c>
      <c r="G17" s="3">
        <f t="shared" si="2"/>
        <v>7.183807550504006</v>
      </c>
    </row>
    <row r="18" spans="1:7" ht="12.75">
      <c r="A18" s="2">
        <v>39904</v>
      </c>
      <c r="B18" s="3">
        <f t="shared" si="0"/>
        <v>1089.7836054114573</v>
      </c>
      <c r="C18" s="6">
        <f t="shared" si="0"/>
        <v>24.10492380914527</v>
      </c>
      <c r="D18" s="1">
        <f>C18*Assumptions!$B$3</f>
        <v>14.46295428548716</v>
      </c>
      <c r="E18" s="3">
        <f t="shared" si="1"/>
        <v>7.23147714274358</v>
      </c>
      <c r="F18" s="4">
        <f>E18/Assumptions!$B$1</f>
        <v>0.1599530445198757</v>
      </c>
      <c r="G18" s="3">
        <f t="shared" si="2"/>
        <v>7.23147714274358</v>
      </c>
    </row>
    <row r="19" spans="1:7" ht="12.75">
      <c r="A19" s="2">
        <v>39995</v>
      </c>
      <c r="B19" s="3">
        <f t="shared" si="0"/>
        <v>1097.015082554201</v>
      </c>
      <c r="C19" s="6">
        <f t="shared" si="0"/>
        <v>24.264876853665147</v>
      </c>
      <c r="D19" s="1">
        <f>C19*Assumptions!$B$3</f>
        <v>14.558926112199087</v>
      </c>
      <c r="E19" s="3">
        <f t="shared" si="1"/>
        <v>7.2794630560995435</v>
      </c>
      <c r="F19" s="4">
        <f>E19/Assumptions!$B$1</f>
        <v>0.16101444494801026</v>
      </c>
      <c r="G19" s="3">
        <f t="shared" si="2"/>
        <v>7.2794630560995435</v>
      </c>
    </row>
    <row r="20" spans="1:7" ht="12.75">
      <c r="A20" s="2">
        <v>40087</v>
      </c>
      <c r="B20" s="3">
        <f t="shared" si="0"/>
        <v>1104.2945456103005</v>
      </c>
      <c r="C20" s="6">
        <f t="shared" si="0"/>
        <v>24.425891298613156</v>
      </c>
      <c r="D20" s="1">
        <f>C20*Assumptions!$B$3</f>
        <v>14.655534779167892</v>
      </c>
      <c r="E20" s="3">
        <f t="shared" si="1"/>
        <v>7.327767389583946</v>
      </c>
      <c r="F20" s="4">
        <f>E20/Assumptions!$B$1</f>
        <v>0.1620828885110362</v>
      </c>
      <c r="G20" s="3">
        <f t="shared" si="2"/>
        <v>7.327767389583946</v>
      </c>
    </row>
    <row r="21" spans="1:7" ht="12.75">
      <c r="A21" s="2">
        <v>40179</v>
      </c>
      <c r="B21" s="3">
        <f t="shared" si="0"/>
        <v>1111.6223129998843</v>
      </c>
      <c r="C21" s="6">
        <f t="shared" si="0"/>
        <v>24.587974187124193</v>
      </c>
      <c r="D21" s="1">
        <f>C21*Assumptions!$B$3</f>
        <v>14.752784512274514</v>
      </c>
      <c r="E21" s="3">
        <f t="shared" si="1"/>
        <v>7.376392256137257</v>
      </c>
      <c r="F21" s="4">
        <f>E21/Assumptions!$B$1</f>
        <v>0.1631584219450842</v>
      </c>
      <c r="G21" s="3">
        <f t="shared" si="2"/>
        <v>7.376392256137257</v>
      </c>
    </row>
    <row r="22" spans="1:7" ht="12.75">
      <c r="A22" s="2">
        <v>40269</v>
      </c>
      <c r="B22" s="3">
        <f t="shared" si="0"/>
        <v>1118.9987052560216</v>
      </c>
      <c r="C22" s="6">
        <f t="shared" si="0"/>
        <v>24.751132609069277</v>
      </c>
      <c r="D22" s="1">
        <f>C22*Assumptions!$B$3</f>
        <v>14.850679565441565</v>
      </c>
      <c r="E22" s="3">
        <f t="shared" si="1"/>
        <v>7.4253397827207825</v>
      </c>
      <c r="F22" s="4">
        <f>E22/Assumptions!$B$1</f>
        <v>0.1642410922964119</v>
      </c>
      <c r="G22" s="3">
        <f t="shared" si="2"/>
        <v>7.4253397827207825</v>
      </c>
    </row>
    <row r="23" spans="1:7" ht="12.75">
      <c r="A23" s="2">
        <v>40360</v>
      </c>
      <c r="B23" s="3">
        <f t="shared" si="0"/>
        <v>1126.4240450387424</v>
      </c>
      <c r="C23" s="6">
        <f t="shared" si="0"/>
        <v>24.915373701365688</v>
      </c>
      <c r="D23" s="1">
        <f>C23*Assumptions!$B$3</f>
        <v>14.949224220819412</v>
      </c>
      <c r="E23" s="3">
        <f t="shared" si="1"/>
        <v>7.474612110409706</v>
      </c>
      <c r="F23" s="4">
        <f>E23/Assumptions!$B$1</f>
        <v>0.16533094692346176</v>
      </c>
      <c r="G23" s="3">
        <f t="shared" si="2"/>
        <v>7.474612110409706</v>
      </c>
    </row>
    <row r="24" spans="1:7" ht="12.75">
      <c r="A24" s="2">
        <v>40452</v>
      </c>
      <c r="B24" s="3">
        <f t="shared" si="0"/>
        <v>1133.898657149152</v>
      </c>
      <c r="C24" s="6">
        <f t="shared" si="0"/>
        <v>25.08070464828915</v>
      </c>
      <c r="D24" s="1">
        <f>C24*Assumptions!$B$3</f>
        <v>15.04842278897349</v>
      </c>
      <c r="E24" s="3">
        <f t="shared" si="1"/>
        <v>7.524211394486745</v>
      </c>
      <c r="F24" s="4">
        <f>E24/Assumptions!$B$1</f>
        <v>0.16642803349893265</v>
      </c>
      <c r="G24" s="3">
        <f t="shared" si="2"/>
        <v>7.524211394486745</v>
      </c>
    </row>
    <row r="25" spans="1:7" ht="12.75">
      <c r="A25" s="2">
        <v>40544</v>
      </c>
      <c r="B25" s="3">
        <f t="shared" si="0"/>
        <v>1141.4228685436387</v>
      </c>
      <c r="C25" s="6">
        <f t="shared" si="0"/>
        <v>25.24713268178808</v>
      </c>
      <c r="D25" s="1">
        <f>C25*Assumptions!$B$3</f>
        <v>15.148279609072848</v>
      </c>
      <c r="E25" s="3">
        <f t="shared" si="1"/>
        <v>7.574139804536424</v>
      </c>
      <c r="F25" s="4">
        <f>E25/Assumptions!$B$1</f>
        <v>0.16753240001186515</v>
      </c>
      <c r="G25" s="3">
        <f t="shared" si="2"/>
        <v>7.574139804536424</v>
      </c>
    </row>
    <row r="26" spans="1:7" ht="12.75">
      <c r="A26" s="2">
        <v>40634</v>
      </c>
      <c r="B26" s="3">
        <f t="shared" si="0"/>
        <v>1148.997008348175</v>
      </c>
      <c r="C26" s="6">
        <f t="shared" si="0"/>
        <v>25.414665081799946</v>
      </c>
      <c r="D26" s="1">
        <f>C26*Assumptions!$B$3</f>
        <v>15.248799049079967</v>
      </c>
      <c r="E26" s="3">
        <f t="shared" si="1"/>
        <v>7.624399524539983</v>
      </c>
      <c r="F26" s="4">
        <f>E26/Assumptions!$B$1</f>
        <v>0.16864409476974085</v>
      </c>
      <c r="G26" s="3">
        <f t="shared" si="2"/>
        <v>7.624399524539983</v>
      </c>
    </row>
    <row r="27" spans="1:7" ht="12.75">
      <c r="A27" s="2">
        <v>40725</v>
      </c>
      <c r="B27" s="3">
        <f t="shared" si="0"/>
        <v>1156.621407872715</v>
      </c>
      <c r="C27" s="6">
        <f t="shared" si="0"/>
        <v>25.583309176569685</v>
      </c>
      <c r="D27" s="1">
        <f>C27*Assumptions!$B$3</f>
        <v>15.34998550594181</v>
      </c>
      <c r="E27" s="3">
        <f t="shared" si="1"/>
        <v>7.674992752970905</v>
      </c>
      <c r="F27" s="4">
        <f>E27/Assumptions!$B$1</f>
        <v>0.1697631664005951</v>
      </c>
      <c r="G27" s="3">
        <f t="shared" si="2"/>
        <v>7.674992752970905</v>
      </c>
    </row>
    <row r="28" spans="1:7" ht="12.75">
      <c r="A28" s="2">
        <v>40817</v>
      </c>
      <c r="B28" s="3">
        <f t="shared" si="0"/>
        <v>1164.296400625686</v>
      </c>
      <c r="C28" s="6">
        <f t="shared" si="0"/>
        <v>25.75307234297028</v>
      </c>
      <c r="D28" s="1">
        <f>C28*Assumptions!$B$3</f>
        <v>15.451843405782167</v>
      </c>
      <c r="E28" s="3">
        <f t="shared" si="1"/>
        <v>7.725921702891084</v>
      </c>
      <c r="F28" s="4">
        <f>E28/Assumptions!$B$1</f>
        <v>0.1708896638551445</v>
      </c>
      <c r="G28" s="3">
        <f t="shared" si="2"/>
        <v>7.725921702891084</v>
      </c>
    </row>
    <row r="29" spans="1:7" ht="12.75">
      <c r="A29" s="2">
        <v>40909</v>
      </c>
      <c r="B29" s="3">
        <f t="shared" si="0"/>
        <v>1172.022322328577</v>
      </c>
      <c r="C29" s="6">
        <f t="shared" si="0"/>
        <v>25.923962006825427</v>
      </c>
      <c r="D29" s="1">
        <f>C29*Assumptions!$B$3</f>
        <v>15.554377204095255</v>
      </c>
      <c r="E29" s="3">
        <f t="shared" si="1"/>
        <v>7.7771886020476275</v>
      </c>
      <c r="F29" s="4">
        <f>E29/Assumptions!$B$1</f>
        <v>0.17202363640892784</v>
      </c>
      <c r="G29" s="3">
        <f t="shared" si="2"/>
        <v>7.7771886020476275</v>
      </c>
    </row>
    <row r="30" spans="1:7" ht="12.75">
      <c r="A30" s="2">
        <v>41000</v>
      </c>
      <c r="B30" s="3">
        <f t="shared" si="0"/>
        <v>1179.7995109306246</v>
      </c>
      <c r="C30" s="6">
        <f t="shared" si="0"/>
        <v>26.095985643234354</v>
      </c>
      <c r="D30" s="1">
        <f>C30*Assumptions!$B$3</f>
        <v>15.657591385940611</v>
      </c>
      <c r="E30" s="3">
        <f t="shared" si="1"/>
        <v>7.8287956929703055</v>
      </c>
      <c r="F30" s="4">
        <f>E30/Assumptions!$B$1</f>
        <v>0.1731651336644615</v>
      </c>
      <c r="G30" s="3">
        <f t="shared" si="2"/>
        <v>7.8287956929703055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9" sqref="H9"/>
    </sheetView>
  </sheetViews>
  <sheetFormatPr defaultColWidth="9.140625" defaultRowHeight="12.75"/>
  <cols>
    <col min="2" max="3" width="11.28125" style="0" bestFit="1" customWidth="1"/>
  </cols>
  <sheetData>
    <row r="1" spans="1:3" ht="12.75">
      <c r="A1" t="s">
        <v>2</v>
      </c>
      <c r="C1" s="1">
        <v>10000</v>
      </c>
    </row>
    <row r="2" spans="1:3" ht="12.75">
      <c r="A2" t="s">
        <v>3</v>
      </c>
      <c r="C2">
        <f>C1/Assumptions!B1</f>
        <v>221.1900022119</v>
      </c>
    </row>
    <row r="4" spans="1:7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10</v>
      </c>
      <c r="G4" t="s">
        <v>9</v>
      </c>
    </row>
    <row r="5" spans="1:7" ht="12.75">
      <c r="A5" s="2">
        <v>38718</v>
      </c>
      <c r="B5" s="1">
        <f>C1</f>
        <v>10000</v>
      </c>
      <c r="C5" s="5">
        <f>B5/Assumptions!$B$1</f>
        <v>221.1900022119</v>
      </c>
      <c r="D5" s="1">
        <f>C5*Assumptions!$B$3</f>
        <v>132.71400132714</v>
      </c>
      <c r="E5" s="3">
        <f>D5/2</f>
        <v>66.35700066357</v>
      </c>
      <c r="F5" s="4">
        <f>E5/Assumptions!$B$1</f>
        <v>1.46775051235501</v>
      </c>
      <c r="G5" s="3">
        <f>D5/2</f>
        <v>66.35700066357</v>
      </c>
    </row>
    <row r="6" spans="1:7" ht="12.75">
      <c r="A6" s="2">
        <v>38808</v>
      </c>
      <c r="B6" s="3">
        <f>B5+E5</f>
        <v>10066.35700066357</v>
      </c>
      <c r="C6" s="6">
        <f>C5+F5</f>
        <v>222.657752724255</v>
      </c>
      <c r="D6" s="1">
        <f>C6*Assumptions!$B$3</f>
        <v>133.594651634553</v>
      </c>
      <c r="E6" s="3">
        <f>D6/2</f>
        <v>66.7973258172765</v>
      </c>
      <c r="F6" s="4">
        <f>E6/Assumptions!$B$1</f>
        <v>1.4774900645272395</v>
      </c>
      <c r="G6" s="3">
        <f>D6/2</f>
        <v>66.7973258172765</v>
      </c>
    </row>
    <row r="7" spans="1:7" ht="12.75">
      <c r="A7" s="2">
        <v>38899</v>
      </c>
      <c r="B7" s="3">
        <f aca="true" t="shared" si="0" ref="B7:C30">B6+E6</f>
        <v>10133.154326480846</v>
      </c>
      <c r="C7" s="6">
        <f t="shared" si="0"/>
        <v>224.13524278878225</v>
      </c>
      <c r="D7" s="1">
        <f>C7*Assumptions!$B$3</f>
        <v>134.48114567326934</v>
      </c>
      <c r="E7" s="3">
        <f aca="true" t="shared" si="1" ref="E7:E30">D7/2</f>
        <v>67.24057283663467</v>
      </c>
      <c r="F7" s="4">
        <f>E7/Assumptions!$B$1</f>
        <v>1.4872942454464646</v>
      </c>
      <c r="G7" s="3">
        <f aca="true" t="shared" si="2" ref="G7:G30">D7/2</f>
        <v>67.24057283663467</v>
      </c>
    </row>
    <row r="8" spans="1:7" ht="12.75">
      <c r="A8" s="2">
        <v>38991</v>
      </c>
      <c r="B8" s="3">
        <f t="shared" si="0"/>
        <v>10200.39489931748</v>
      </c>
      <c r="C8" s="6">
        <f t="shared" si="0"/>
        <v>225.6225370342287</v>
      </c>
      <c r="D8" s="1">
        <f>C8*Assumptions!$B$3</f>
        <v>135.3735222205372</v>
      </c>
      <c r="E8" s="3">
        <f t="shared" si="1"/>
        <v>67.6867611102686</v>
      </c>
      <c r="F8" s="4">
        <f>E8/Assumptions!$B$1</f>
        <v>1.4971634839696661</v>
      </c>
      <c r="G8" s="3">
        <f t="shared" si="2"/>
        <v>67.6867611102686</v>
      </c>
    </row>
    <row r="9" spans="1:8" ht="12.75">
      <c r="A9" s="2">
        <v>39083</v>
      </c>
      <c r="B9" s="3">
        <f t="shared" si="0"/>
        <v>10268.081660427748</v>
      </c>
      <c r="C9" s="6">
        <f t="shared" si="0"/>
        <v>227.11970051819839</v>
      </c>
      <c r="D9" s="1">
        <f>C9*Assumptions!$B$3</f>
        <v>136.27182031091903</v>
      </c>
      <c r="E9" s="3">
        <f t="shared" si="1"/>
        <v>68.13591015545951</v>
      </c>
      <c r="F9" s="4">
        <f>E9/Assumptions!$B$1</f>
        <v>1.507098211799591</v>
      </c>
      <c r="G9" s="3">
        <f t="shared" si="2"/>
        <v>68.13591015545951</v>
      </c>
      <c r="H9" s="7">
        <f>(B9-B5)/B5</f>
        <v>0.026808166042774792</v>
      </c>
    </row>
    <row r="10" spans="1:7" ht="12.75">
      <c r="A10" s="2">
        <v>39173</v>
      </c>
      <c r="B10" s="3">
        <f t="shared" si="0"/>
        <v>10336.217570583207</v>
      </c>
      <c r="C10" s="6">
        <f t="shared" si="0"/>
        <v>228.62679872999797</v>
      </c>
      <c r="D10" s="1">
        <f>C10*Assumptions!$B$3</f>
        <v>137.17607923799878</v>
      </c>
      <c r="E10" s="3">
        <f t="shared" si="1"/>
        <v>68.58803961899939</v>
      </c>
      <c r="F10" s="4">
        <f>E10/Assumptions!$B$1</f>
        <v>1.517098863503636</v>
      </c>
      <c r="G10" s="3">
        <f t="shared" si="2"/>
        <v>68.58803961899939</v>
      </c>
    </row>
    <row r="11" spans="1:7" ht="12.75">
      <c r="A11" s="2">
        <v>39264</v>
      </c>
      <c r="B11" s="3">
        <f t="shared" si="0"/>
        <v>10404.805610202206</v>
      </c>
      <c r="C11" s="6">
        <f t="shared" si="0"/>
        <v>230.1438975935016</v>
      </c>
      <c r="D11" s="1">
        <f>C11*Assumptions!$B$3</f>
        <v>138.08633855610097</v>
      </c>
      <c r="E11" s="3">
        <f t="shared" si="1"/>
        <v>69.04316927805048</v>
      </c>
      <c r="F11" s="4">
        <f>E11/Assumptions!$B$1</f>
        <v>1.5271658765328575</v>
      </c>
      <c r="G11" s="3">
        <f t="shared" si="2"/>
        <v>69.04316927805048</v>
      </c>
    </row>
    <row r="12" spans="1:7" ht="12.75">
      <c r="A12" s="2">
        <v>39356</v>
      </c>
      <c r="B12" s="3">
        <f t="shared" si="0"/>
        <v>10473.848779480257</v>
      </c>
      <c r="C12" s="6">
        <f t="shared" si="0"/>
        <v>231.67106347003445</v>
      </c>
      <c r="D12" s="1">
        <f>C12*Assumptions!$B$3</f>
        <v>139.00263808202067</v>
      </c>
      <c r="E12" s="3">
        <f t="shared" si="1"/>
        <v>69.50131904101033</v>
      </c>
      <c r="F12" s="4">
        <f>E12/Assumptions!$B$1</f>
        <v>1.5372996912411045</v>
      </c>
      <c r="G12" s="3">
        <f t="shared" si="2"/>
        <v>69.50131904101033</v>
      </c>
    </row>
    <row r="13" spans="1:7" ht="12.75">
      <c r="A13" s="2">
        <v>39448</v>
      </c>
      <c r="B13" s="3">
        <f t="shared" si="0"/>
        <v>10543.350098521267</v>
      </c>
      <c r="C13" s="6">
        <f t="shared" si="0"/>
        <v>233.20836316127557</v>
      </c>
      <c r="D13" s="1">
        <f>C13*Assumptions!$B$3</f>
        <v>139.92501789676533</v>
      </c>
      <c r="E13" s="3">
        <f t="shared" si="1"/>
        <v>69.96250894838266</v>
      </c>
      <c r="F13" s="4">
        <f>E13/Assumptions!$B$1</f>
        <v>1.5475007509042835</v>
      </c>
      <c r="G13" s="3">
        <f t="shared" si="2"/>
        <v>69.96250894838266</v>
      </c>
    </row>
    <row r="14" spans="1:7" ht="12.75">
      <c r="A14" s="2">
        <v>39539</v>
      </c>
      <c r="B14" s="3">
        <f t="shared" si="0"/>
        <v>10613.31260746965</v>
      </c>
      <c r="C14" s="6">
        <f t="shared" si="0"/>
        <v>234.75586391217985</v>
      </c>
      <c r="D14" s="1">
        <f>C14*Assumptions!$B$3</f>
        <v>140.8535183473079</v>
      </c>
      <c r="E14" s="3">
        <f t="shared" si="1"/>
        <v>70.42675917365395</v>
      </c>
      <c r="F14" s="4">
        <f>E14/Assumptions!$B$1</f>
        <v>1.5577695017397466</v>
      </c>
      <c r="G14" s="3">
        <f t="shared" si="2"/>
        <v>70.42675917365395</v>
      </c>
    </row>
    <row r="15" spans="1:7" ht="12.75">
      <c r="A15" s="2">
        <v>39630</v>
      </c>
      <c r="B15" s="3">
        <f t="shared" si="0"/>
        <v>10683.739366643304</v>
      </c>
      <c r="C15" s="6">
        <f t="shared" si="0"/>
        <v>236.3136334139196</v>
      </c>
      <c r="D15" s="1">
        <f>C15*Assumptions!$B$3</f>
        <v>141.78818004835176</v>
      </c>
      <c r="E15" s="3">
        <f t="shared" si="1"/>
        <v>70.89409002417588</v>
      </c>
      <c r="F15" s="4">
        <f>E15/Assumptions!$B$1</f>
        <v>1.56810639292581</v>
      </c>
      <c r="G15" s="3">
        <f t="shared" si="2"/>
        <v>70.89409002417588</v>
      </c>
    </row>
    <row r="16" spans="1:7" ht="12.75">
      <c r="A16" s="2">
        <v>39722</v>
      </c>
      <c r="B16" s="3">
        <f t="shared" si="0"/>
        <v>10754.63345666748</v>
      </c>
      <c r="C16" s="6">
        <f t="shared" si="0"/>
        <v>237.88173980684542</v>
      </c>
      <c r="D16" s="1">
        <f>C16*Assumptions!$B$3</f>
        <v>142.72904388410726</v>
      </c>
      <c r="E16" s="3">
        <f t="shared" si="1"/>
        <v>71.36452194205363</v>
      </c>
      <c r="F16" s="4">
        <f>E16/Assumptions!$B$1</f>
        <v>1.578511876621403</v>
      </c>
      <c r="G16" s="3">
        <f t="shared" si="2"/>
        <v>71.36452194205363</v>
      </c>
    </row>
    <row r="17" spans="1:7" ht="12.75">
      <c r="A17" s="2">
        <v>39814</v>
      </c>
      <c r="B17" s="3">
        <f t="shared" si="0"/>
        <v>10825.997978609534</v>
      </c>
      <c r="C17" s="6">
        <f t="shared" si="0"/>
        <v>239.46025168346682</v>
      </c>
      <c r="D17" s="1">
        <f>C17*Assumptions!$B$3</f>
        <v>143.67615101008008</v>
      </c>
      <c r="E17" s="3">
        <f t="shared" si="1"/>
        <v>71.83807550504004</v>
      </c>
      <c r="F17" s="4">
        <f>E17/Assumptions!$B$1</f>
        <v>1.5889864079858447</v>
      </c>
      <c r="G17" s="3">
        <f t="shared" si="2"/>
        <v>71.83807550504004</v>
      </c>
    </row>
    <row r="18" spans="1:7" ht="12.75">
      <c r="A18" s="2">
        <v>39904</v>
      </c>
      <c r="B18" s="3">
        <f t="shared" si="0"/>
        <v>10897.836054114574</v>
      </c>
      <c r="C18" s="6">
        <f t="shared" si="0"/>
        <v>241.04923809145268</v>
      </c>
      <c r="D18" s="1">
        <f>C18*Assumptions!$B$3</f>
        <v>144.6295428548716</v>
      </c>
      <c r="E18" s="3">
        <f t="shared" si="1"/>
        <v>72.3147714274358</v>
      </c>
      <c r="F18" s="4">
        <f>E18/Assumptions!$B$1</f>
        <v>1.5995304451987569</v>
      </c>
      <c r="G18" s="3">
        <f t="shared" si="2"/>
        <v>72.3147714274358</v>
      </c>
    </row>
    <row r="19" spans="1:7" ht="12.75">
      <c r="A19" s="2">
        <v>39995</v>
      </c>
      <c r="B19" s="3">
        <f t="shared" si="0"/>
        <v>10970.15082554201</v>
      </c>
      <c r="C19" s="6">
        <f t="shared" si="0"/>
        <v>242.64876853665143</v>
      </c>
      <c r="D19" s="1">
        <f>C19*Assumptions!$B$3</f>
        <v>145.58926112199086</v>
      </c>
      <c r="E19" s="3">
        <f t="shared" si="1"/>
        <v>72.79463056099543</v>
      </c>
      <c r="F19" s="4">
        <f>E19/Assumptions!$B$1</f>
        <v>1.6101444494801023</v>
      </c>
      <c r="G19" s="3">
        <f t="shared" si="2"/>
        <v>72.79463056099543</v>
      </c>
    </row>
    <row r="20" spans="1:7" ht="12.75">
      <c r="A20" s="2">
        <v>40087</v>
      </c>
      <c r="B20" s="3">
        <f t="shared" si="0"/>
        <v>11042.945456103005</v>
      </c>
      <c r="C20" s="6">
        <f t="shared" si="0"/>
        <v>244.25891298613152</v>
      </c>
      <c r="D20" s="1">
        <f>C20*Assumptions!$B$3</f>
        <v>146.5553477916789</v>
      </c>
      <c r="E20" s="3">
        <f t="shared" si="1"/>
        <v>73.27767389583946</v>
      </c>
      <c r="F20" s="4">
        <f>E20/Assumptions!$B$1</f>
        <v>1.6208288851103618</v>
      </c>
      <c r="G20" s="3">
        <f t="shared" si="2"/>
        <v>73.27767389583946</v>
      </c>
    </row>
    <row r="21" spans="1:7" ht="12.75">
      <c r="A21" s="2">
        <v>40179</v>
      </c>
      <c r="B21" s="3">
        <f t="shared" si="0"/>
        <v>11116.223129998845</v>
      </c>
      <c r="C21" s="6">
        <f t="shared" si="0"/>
        <v>245.8797418712419</v>
      </c>
      <c r="D21" s="1">
        <f>C21*Assumptions!$B$3</f>
        <v>147.52784512274513</v>
      </c>
      <c r="E21" s="3">
        <f t="shared" si="1"/>
        <v>73.76392256137257</v>
      </c>
      <c r="F21" s="4">
        <f>E21/Assumptions!$B$1</f>
        <v>1.6315842194508419</v>
      </c>
      <c r="G21" s="3">
        <f t="shared" si="2"/>
        <v>73.76392256137257</v>
      </c>
    </row>
    <row r="22" spans="1:7" ht="12.75">
      <c r="A22" s="2">
        <v>40269</v>
      </c>
      <c r="B22" s="3">
        <f t="shared" si="0"/>
        <v>11189.987052560218</v>
      </c>
      <c r="C22" s="6">
        <f t="shared" si="0"/>
        <v>247.51132609069273</v>
      </c>
      <c r="D22" s="1">
        <f>C22*Assumptions!$B$3</f>
        <v>148.50679565441564</v>
      </c>
      <c r="E22" s="3">
        <f t="shared" si="1"/>
        <v>74.25339782720782</v>
      </c>
      <c r="F22" s="4">
        <f>E22/Assumptions!$B$1</f>
        <v>1.642410922964119</v>
      </c>
      <c r="G22" s="3">
        <f t="shared" si="2"/>
        <v>74.25339782720782</v>
      </c>
    </row>
    <row r="23" spans="1:7" ht="12.75">
      <c r="A23" s="2">
        <v>40360</v>
      </c>
      <c r="B23" s="3">
        <f t="shared" si="0"/>
        <v>11264.240450387426</v>
      </c>
      <c r="C23" s="6">
        <f t="shared" si="0"/>
        <v>249.15373701365687</v>
      </c>
      <c r="D23" s="1">
        <f>C23*Assumptions!$B$3</f>
        <v>149.4922422081941</v>
      </c>
      <c r="E23" s="3">
        <f t="shared" si="1"/>
        <v>74.74612110409706</v>
      </c>
      <c r="F23" s="4">
        <f>E23/Assumptions!$B$1</f>
        <v>1.6533094692346175</v>
      </c>
      <c r="G23" s="3">
        <f t="shared" si="2"/>
        <v>74.74612110409706</v>
      </c>
    </row>
    <row r="24" spans="1:7" ht="12.75">
      <c r="A24" s="2">
        <v>40452</v>
      </c>
      <c r="B24" s="3">
        <f t="shared" si="0"/>
        <v>11338.986571491523</v>
      </c>
      <c r="C24" s="6">
        <f t="shared" si="0"/>
        <v>250.80704648289148</v>
      </c>
      <c r="D24" s="1">
        <f>C24*Assumptions!$B$3</f>
        <v>150.48422788973488</v>
      </c>
      <c r="E24" s="3">
        <f t="shared" si="1"/>
        <v>75.24211394486744</v>
      </c>
      <c r="F24" s="4">
        <f>E24/Assumptions!$B$1</f>
        <v>1.6642803349893263</v>
      </c>
      <c r="G24" s="3">
        <f t="shared" si="2"/>
        <v>75.24211394486744</v>
      </c>
    </row>
    <row r="25" spans="1:7" ht="12.75">
      <c r="A25" s="2">
        <v>40544</v>
      </c>
      <c r="B25" s="3">
        <f t="shared" si="0"/>
        <v>11414.22868543639</v>
      </c>
      <c r="C25" s="6">
        <f t="shared" si="0"/>
        <v>252.4713268178808</v>
      </c>
      <c r="D25" s="1">
        <f>C25*Assumptions!$B$3</f>
        <v>151.48279609072847</v>
      </c>
      <c r="E25" s="3">
        <f t="shared" si="1"/>
        <v>75.74139804536424</v>
      </c>
      <c r="F25" s="4">
        <f>E25/Assumptions!$B$1</f>
        <v>1.6753240001186516</v>
      </c>
      <c r="G25" s="3">
        <f t="shared" si="2"/>
        <v>75.74139804536424</v>
      </c>
    </row>
    <row r="26" spans="1:7" ht="12.75">
      <c r="A26" s="2">
        <v>40634</v>
      </c>
      <c r="B26" s="3">
        <f t="shared" si="0"/>
        <v>11489.970083481754</v>
      </c>
      <c r="C26" s="6">
        <f t="shared" si="0"/>
        <v>254.14665081799944</v>
      </c>
      <c r="D26" s="1">
        <f>C26*Assumptions!$B$3</f>
        <v>152.48799049079966</v>
      </c>
      <c r="E26" s="3">
        <f t="shared" si="1"/>
        <v>76.24399524539983</v>
      </c>
      <c r="F26" s="4">
        <f>E26/Assumptions!$B$1</f>
        <v>1.6864409476974083</v>
      </c>
      <c r="G26" s="3">
        <f t="shared" si="2"/>
        <v>76.24399524539983</v>
      </c>
    </row>
    <row r="27" spans="1:7" ht="12.75">
      <c r="A27" s="2">
        <v>40725</v>
      </c>
      <c r="B27" s="3">
        <f t="shared" si="0"/>
        <v>11566.214078727155</v>
      </c>
      <c r="C27" s="6">
        <f t="shared" si="0"/>
        <v>255.83309176569685</v>
      </c>
      <c r="D27" s="1">
        <f>C27*Assumptions!$B$3</f>
        <v>153.4998550594181</v>
      </c>
      <c r="E27" s="3">
        <f t="shared" si="1"/>
        <v>76.74992752970905</v>
      </c>
      <c r="F27" s="4">
        <f>E27/Assumptions!$B$1</f>
        <v>1.6976316640059512</v>
      </c>
      <c r="G27" s="3">
        <f t="shared" si="2"/>
        <v>76.74992752970905</v>
      </c>
    </row>
    <row r="28" spans="1:7" ht="12.75">
      <c r="A28" s="2">
        <v>40817</v>
      </c>
      <c r="B28" s="3">
        <f t="shared" si="0"/>
        <v>11642.964006256863</v>
      </c>
      <c r="C28" s="6">
        <f t="shared" si="0"/>
        <v>257.5307234297028</v>
      </c>
      <c r="D28" s="1">
        <f>C28*Assumptions!$B$3</f>
        <v>154.51843405782168</v>
      </c>
      <c r="E28" s="3">
        <f t="shared" si="1"/>
        <v>77.25921702891084</v>
      </c>
      <c r="F28" s="4">
        <f>E28/Assumptions!$B$1</f>
        <v>1.7088966385514452</v>
      </c>
      <c r="G28" s="3">
        <f t="shared" si="2"/>
        <v>77.25921702891084</v>
      </c>
    </row>
    <row r="29" spans="1:7" ht="12.75">
      <c r="A29" s="2">
        <v>40909</v>
      </c>
      <c r="B29" s="3">
        <f t="shared" si="0"/>
        <v>11720.223223285775</v>
      </c>
      <c r="C29" s="6">
        <f t="shared" si="0"/>
        <v>259.2396200682542</v>
      </c>
      <c r="D29" s="1">
        <f>C29*Assumptions!$B$3</f>
        <v>155.54377204095252</v>
      </c>
      <c r="E29" s="3">
        <f t="shared" si="1"/>
        <v>77.77188602047626</v>
      </c>
      <c r="F29" s="4">
        <f>E29/Assumptions!$B$1</f>
        <v>1.720236364089278</v>
      </c>
      <c r="G29" s="3">
        <f t="shared" si="2"/>
        <v>77.77188602047626</v>
      </c>
    </row>
    <row r="30" spans="1:7" ht="12.75">
      <c r="A30" s="2">
        <v>41000</v>
      </c>
      <c r="B30" s="3">
        <f t="shared" si="0"/>
        <v>11797.995109306252</v>
      </c>
      <c r="C30" s="6">
        <f t="shared" si="0"/>
        <v>260.9598564323435</v>
      </c>
      <c r="D30" s="1">
        <f>C30*Assumptions!$B$3</f>
        <v>156.57591385940609</v>
      </c>
      <c r="E30" s="3">
        <f t="shared" si="1"/>
        <v>78.28795692970304</v>
      </c>
      <c r="F30" s="4">
        <f>E30/Assumptions!$B$1</f>
        <v>1.731651336644615</v>
      </c>
      <c r="G30" s="3">
        <f t="shared" si="2"/>
        <v>78.28795692970304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9" sqref="H9"/>
    </sheetView>
  </sheetViews>
  <sheetFormatPr defaultColWidth="9.140625" defaultRowHeight="12.75"/>
  <cols>
    <col min="2" max="3" width="12.28125" style="0" bestFit="1" customWidth="1"/>
    <col min="4" max="4" width="10.28125" style="0" bestFit="1" customWidth="1"/>
  </cols>
  <sheetData>
    <row r="1" spans="1:3" ht="12.75">
      <c r="A1" t="s">
        <v>2</v>
      </c>
      <c r="C1" s="1">
        <f>100*1000</f>
        <v>100000</v>
      </c>
    </row>
    <row r="2" spans="1:3" ht="12.75">
      <c r="A2" t="s">
        <v>3</v>
      </c>
      <c r="C2">
        <f>C1/Assumptions!B1</f>
        <v>2211.9000221190004</v>
      </c>
    </row>
    <row r="4" spans="1:8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10</v>
      </c>
      <c r="G4" t="s">
        <v>9</v>
      </c>
      <c r="H4" t="s">
        <v>11</v>
      </c>
    </row>
    <row r="5" spans="1:7" ht="12.75">
      <c r="A5" s="2">
        <v>38718</v>
      </c>
      <c r="B5" s="1">
        <f>C1</f>
        <v>100000</v>
      </c>
      <c r="C5" s="5">
        <f>B5/Assumptions!$B$1</f>
        <v>2211.9000221190004</v>
      </c>
      <c r="D5" s="1">
        <f>C5*Assumptions!$B$3</f>
        <v>1327.1400132714002</v>
      </c>
      <c r="E5" s="3">
        <f>D5/2</f>
        <v>663.5700066357001</v>
      </c>
      <c r="F5" s="4">
        <f>E5/Assumptions!$B$1</f>
        <v>14.677505123550102</v>
      </c>
      <c r="G5" s="3">
        <f>D5/2</f>
        <v>663.5700066357001</v>
      </c>
    </row>
    <row r="6" spans="1:7" ht="12.75">
      <c r="A6" s="2">
        <v>38808</v>
      </c>
      <c r="B6" s="3">
        <f>B5+E5</f>
        <v>100663.5700066357</v>
      </c>
      <c r="C6" s="6">
        <f>C5+F5</f>
        <v>2226.5775272425503</v>
      </c>
      <c r="D6" s="1">
        <f>C6*Assumptions!$B$3</f>
        <v>1335.9465163455302</v>
      </c>
      <c r="E6" s="3">
        <f>D6/2</f>
        <v>667.9732581727651</v>
      </c>
      <c r="F6" s="4">
        <f>E6/Assumptions!$B$1</f>
        <v>14.774900645272398</v>
      </c>
      <c r="G6" s="3">
        <f>D6/2</f>
        <v>667.9732581727651</v>
      </c>
    </row>
    <row r="7" spans="1:7" ht="12.75">
      <c r="A7" s="2">
        <v>38899</v>
      </c>
      <c r="B7" s="3">
        <f aca="true" t="shared" si="0" ref="B7:C30">B6+E6</f>
        <v>101331.54326480845</v>
      </c>
      <c r="C7" s="6">
        <f t="shared" si="0"/>
        <v>2241.3524278878226</v>
      </c>
      <c r="D7" s="1">
        <f>C7*Assumptions!$B$3</f>
        <v>1344.8114567326936</v>
      </c>
      <c r="E7" s="3">
        <f aca="true" t="shared" si="1" ref="E7:E30">D7/2</f>
        <v>672.4057283663468</v>
      </c>
      <c r="F7" s="4">
        <f>E7/Assumptions!$B$1</f>
        <v>14.87294245446465</v>
      </c>
      <c r="G7" s="3">
        <f aca="true" t="shared" si="2" ref="G7:G30">D7/2</f>
        <v>672.4057283663468</v>
      </c>
    </row>
    <row r="8" spans="1:7" ht="12.75">
      <c r="A8" s="2">
        <v>38991</v>
      </c>
      <c r="B8" s="3">
        <f t="shared" si="0"/>
        <v>102003.9489931748</v>
      </c>
      <c r="C8" s="6">
        <f t="shared" si="0"/>
        <v>2256.225370342287</v>
      </c>
      <c r="D8" s="1">
        <f>C8*Assumptions!$B$3</f>
        <v>1353.735222205372</v>
      </c>
      <c r="E8" s="3">
        <f t="shared" si="1"/>
        <v>676.867611102686</v>
      </c>
      <c r="F8" s="4">
        <f>E8/Assumptions!$B$1</f>
        <v>14.97163483969666</v>
      </c>
      <c r="G8" s="3">
        <f t="shared" si="2"/>
        <v>676.867611102686</v>
      </c>
    </row>
    <row r="9" spans="1:8" ht="12.75">
      <c r="A9" s="2">
        <v>39083</v>
      </c>
      <c r="B9" s="3">
        <f t="shared" si="0"/>
        <v>102680.81660427748</v>
      </c>
      <c r="C9" s="6">
        <f t="shared" si="0"/>
        <v>2271.1970051819835</v>
      </c>
      <c r="D9" s="1">
        <f>C9*Assumptions!$B$3</f>
        <v>1362.71820310919</v>
      </c>
      <c r="E9" s="3">
        <f t="shared" si="1"/>
        <v>681.359101554595</v>
      </c>
      <c r="F9" s="4">
        <f>E9/Assumptions!$B$1</f>
        <v>15.070982117995907</v>
      </c>
      <c r="G9" s="3">
        <f t="shared" si="2"/>
        <v>681.359101554595</v>
      </c>
      <c r="H9" s="7">
        <f>(B9-B5)/B5</f>
        <v>0.026808166042774827</v>
      </c>
    </row>
    <row r="10" spans="1:8" ht="12.75">
      <c r="A10" s="2">
        <v>39173</v>
      </c>
      <c r="B10" s="3">
        <f t="shared" si="0"/>
        <v>103362.17570583208</v>
      </c>
      <c r="C10" s="6">
        <f t="shared" si="0"/>
        <v>2286.2679872999793</v>
      </c>
      <c r="D10" s="1">
        <f>C10*Assumptions!$B$3</f>
        <v>1371.7607923799876</v>
      </c>
      <c r="E10" s="3">
        <f t="shared" si="1"/>
        <v>685.8803961899938</v>
      </c>
      <c r="F10" s="4">
        <f>E10/Assumptions!$B$1</f>
        <v>15.170988635036359</v>
      </c>
      <c r="G10" s="3">
        <f t="shared" si="2"/>
        <v>685.8803961899938</v>
      </c>
      <c r="H10" s="7"/>
    </row>
    <row r="11" spans="1:8" ht="12.75">
      <c r="A11" s="2">
        <v>39264</v>
      </c>
      <c r="B11" s="3">
        <f t="shared" si="0"/>
        <v>104048.05610202208</v>
      </c>
      <c r="C11" s="6">
        <f t="shared" si="0"/>
        <v>2301.4389759350156</v>
      </c>
      <c r="D11" s="1">
        <f>C11*Assumptions!$B$3</f>
        <v>1380.8633855610094</v>
      </c>
      <c r="E11" s="3">
        <f t="shared" si="1"/>
        <v>690.4316927805047</v>
      </c>
      <c r="F11" s="4">
        <f>E11/Assumptions!$B$1</f>
        <v>15.27165876532857</v>
      </c>
      <c r="G11" s="3">
        <f t="shared" si="2"/>
        <v>690.4316927805047</v>
      </c>
      <c r="H11" s="7"/>
    </row>
    <row r="12" spans="1:8" ht="12.75">
      <c r="A12" s="2">
        <v>39356</v>
      </c>
      <c r="B12" s="3">
        <f t="shared" si="0"/>
        <v>104738.48779480258</v>
      </c>
      <c r="C12" s="6">
        <f t="shared" si="0"/>
        <v>2316.710634700344</v>
      </c>
      <c r="D12" s="1">
        <f>C12*Assumptions!$B$3</f>
        <v>1390.0263808202064</v>
      </c>
      <c r="E12" s="3">
        <f t="shared" si="1"/>
        <v>695.0131904101032</v>
      </c>
      <c r="F12" s="4">
        <f>E12/Assumptions!$B$1</f>
        <v>15.372996912411041</v>
      </c>
      <c r="G12" s="3">
        <f t="shared" si="2"/>
        <v>695.0131904101032</v>
      </c>
      <c r="H12" s="7"/>
    </row>
    <row r="13" spans="1:8" ht="12.75">
      <c r="A13" s="2">
        <v>39448</v>
      </c>
      <c r="B13" s="3">
        <f t="shared" si="0"/>
        <v>105433.50098521268</v>
      </c>
      <c r="C13" s="6">
        <f t="shared" si="0"/>
        <v>2332.083631612755</v>
      </c>
      <c r="D13" s="1">
        <f>C13*Assumptions!$B$3</f>
        <v>1399.250178967653</v>
      </c>
      <c r="E13" s="3">
        <f t="shared" si="1"/>
        <v>699.6250894838265</v>
      </c>
      <c r="F13" s="4">
        <f>E13/Assumptions!$B$1</f>
        <v>15.475007509042834</v>
      </c>
      <c r="G13" s="3">
        <f t="shared" si="2"/>
        <v>699.6250894838265</v>
      </c>
      <c r="H13" s="7"/>
    </row>
    <row r="14" spans="1:8" ht="12.75">
      <c r="A14" s="2">
        <v>39539</v>
      </c>
      <c r="B14" s="3">
        <f t="shared" si="0"/>
        <v>106133.12607469651</v>
      </c>
      <c r="C14" s="6">
        <f t="shared" si="0"/>
        <v>2347.558639121798</v>
      </c>
      <c r="D14" s="1">
        <f>C14*Assumptions!$B$3</f>
        <v>1408.5351834730789</v>
      </c>
      <c r="E14" s="3">
        <f t="shared" si="1"/>
        <v>704.2675917365394</v>
      </c>
      <c r="F14" s="4">
        <f>E14/Assumptions!$B$1</f>
        <v>15.577695017397465</v>
      </c>
      <c r="G14" s="3">
        <f t="shared" si="2"/>
        <v>704.2675917365394</v>
      </c>
      <c r="H14" s="7"/>
    </row>
    <row r="15" spans="1:8" ht="12.75">
      <c r="A15" s="2">
        <v>39630</v>
      </c>
      <c r="B15" s="3">
        <f t="shared" si="0"/>
        <v>106837.39366643305</v>
      </c>
      <c r="C15" s="6">
        <f t="shared" si="0"/>
        <v>2363.1363341391957</v>
      </c>
      <c r="D15" s="1">
        <f>C15*Assumptions!$B$3</f>
        <v>1417.8818004835173</v>
      </c>
      <c r="E15" s="3">
        <f t="shared" si="1"/>
        <v>708.9409002417586</v>
      </c>
      <c r="F15" s="4">
        <f>E15/Assumptions!$B$1</f>
        <v>15.681063929258098</v>
      </c>
      <c r="G15" s="3">
        <f t="shared" si="2"/>
        <v>708.9409002417586</v>
      </c>
      <c r="H15" s="7"/>
    </row>
    <row r="16" spans="1:8" ht="12.75">
      <c r="A16" s="2">
        <v>39722</v>
      </c>
      <c r="B16" s="3">
        <f t="shared" si="0"/>
        <v>107546.3345666748</v>
      </c>
      <c r="C16" s="6">
        <f t="shared" si="0"/>
        <v>2378.8173980684537</v>
      </c>
      <c r="D16" s="1">
        <f>C16*Assumptions!$B$3</f>
        <v>1427.2904388410723</v>
      </c>
      <c r="E16" s="3">
        <f t="shared" si="1"/>
        <v>713.6452194205361</v>
      </c>
      <c r="F16" s="4">
        <f>E16/Assumptions!$B$1</f>
        <v>15.785118766214026</v>
      </c>
      <c r="G16" s="3">
        <f t="shared" si="2"/>
        <v>713.6452194205361</v>
      </c>
      <c r="H16" s="7"/>
    </row>
    <row r="17" spans="1:8" ht="12.75">
      <c r="A17" s="2">
        <v>39814</v>
      </c>
      <c r="B17" s="3">
        <f t="shared" si="0"/>
        <v>108259.97978609534</v>
      </c>
      <c r="C17" s="6">
        <f t="shared" si="0"/>
        <v>2394.6025168346678</v>
      </c>
      <c r="D17" s="1">
        <f>C17*Assumptions!$B$3</f>
        <v>1436.7615101008007</v>
      </c>
      <c r="E17" s="3">
        <f t="shared" si="1"/>
        <v>718.3807550504004</v>
      </c>
      <c r="F17" s="4">
        <f>E17/Assumptions!$B$1</f>
        <v>15.889864079858446</v>
      </c>
      <c r="G17" s="3">
        <f t="shared" si="2"/>
        <v>718.3807550504004</v>
      </c>
      <c r="H17" s="7"/>
    </row>
    <row r="18" spans="1:8" ht="12.75">
      <c r="A18" s="2">
        <v>39904</v>
      </c>
      <c r="B18" s="3">
        <f t="shared" si="0"/>
        <v>108978.36054114574</v>
      </c>
      <c r="C18" s="6">
        <f t="shared" si="0"/>
        <v>2410.492380914526</v>
      </c>
      <c r="D18" s="1">
        <f>C18*Assumptions!$B$3</f>
        <v>1446.2954285487156</v>
      </c>
      <c r="E18" s="3">
        <f t="shared" si="1"/>
        <v>723.1477142743578</v>
      </c>
      <c r="F18" s="4">
        <f>E18/Assumptions!$B$1</f>
        <v>15.995304451987565</v>
      </c>
      <c r="G18" s="3">
        <f t="shared" si="2"/>
        <v>723.1477142743578</v>
      </c>
      <c r="H18" s="7"/>
    </row>
    <row r="19" spans="1:8" ht="12.75">
      <c r="A19" s="2">
        <v>39995</v>
      </c>
      <c r="B19" s="3">
        <f t="shared" si="0"/>
        <v>109701.50825542009</v>
      </c>
      <c r="C19" s="6">
        <f t="shared" si="0"/>
        <v>2426.4876853665137</v>
      </c>
      <c r="D19" s="1">
        <f>C19*Assumptions!$B$3</f>
        <v>1455.892611219908</v>
      </c>
      <c r="E19" s="3">
        <f t="shared" si="1"/>
        <v>727.946305609954</v>
      </c>
      <c r="F19" s="4">
        <f>E19/Assumptions!$B$1</f>
        <v>16.10144449480102</v>
      </c>
      <c r="G19" s="3">
        <f t="shared" si="2"/>
        <v>727.946305609954</v>
      </c>
      <c r="H19" s="7"/>
    </row>
    <row r="20" spans="1:8" ht="12.75">
      <c r="A20" s="2">
        <v>40087</v>
      </c>
      <c r="B20" s="3">
        <f t="shared" si="0"/>
        <v>110429.45456103004</v>
      </c>
      <c r="C20" s="6">
        <f t="shared" si="0"/>
        <v>2442.5891298613146</v>
      </c>
      <c r="D20" s="1">
        <f>C20*Assumptions!$B$3</f>
        <v>1465.5534779167888</v>
      </c>
      <c r="E20" s="3">
        <f t="shared" si="1"/>
        <v>732.7767389583944</v>
      </c>
      <c r="F20" s="4">
        <f>E20/Assumptions!$B$1</f>
        <v>16.208288851103614</v>
      </c>
      <c r="G20" s="3">
        <f t="shared" si="2"/>
        <v>732.7767389583944</v>
      </c>
      <c r="H20" s="7"/>
    </row>
    <row r="21" spans="1:8" ht="12.75">
      <c r="A21" s="2">
        <v>40179</v>
      </c>
      <c r="B21" s="3">
        <f t="shared" si="0"/>
        <v>111162.23129998843</v>
      </c>
      <c r="C21" s="6">
        <f t="shared" si="0"/>
        <v>2458.797418712418</v>
      </c>
      <c r="D21" s="1">
        <f>C21*Assumptions!$B$3</f>
        <v>1475.278451227451</v>
      </c>
      <c r="E21" s="3">
        <f t="shared" si="1"/>
        <v>737.6392256137254</v>
      </c>
      <c r="F21" s="4">
        <f>E21/Assumptions!$B$1</f>
        <v>16.315842194508416</v>
      </c>
      <c r="G21" s="3">
        <f t="shared" si="2"/>
        <v>737.6392256137254</v>
      </c>
      <c r="H21" s="7"/>
    </row>
    <row r="22" spans="1:8" ht="12.75">
      <c r="A22" s="2">
        <v>40269</v>
      </c>
      <c r="B22" s="3">
        <f t="shared" si="0"/>
        <v>111899.87052560215</v>
      </c>
      <c r="C22" s="6">
        <f t="shared" si="0"/>
        <v>2475.113260906927</v>
      </c>
      <c r="D22" s="1">
        <f>C22*Assumptions!$B$3</f>
        <v>1485.067956544156</v>
      </c>
      <c r="E22" s="3">
        <f t="shared" si="1"/>
        <v>742.533978272078</v>
      </c>
      <c r="F22" s="4">
        <f>E22/Assumptions!$B$1</f>
        <v>16.424109229641186</v>
      </c>
      <c r="G22" s="3">
        <f t="shared" si="2"/>
        <v>742.533978272078</v>
      </c>
      <c r="H22" s="7"/>
    </row>
    <row r="23" spans="1:8" ht="12.75">
      <c r="A23" s="2">
        <v>40360</v>
      </c>
      <c r="B23" s="3">
        <f t="shared" si="0"/>
        <v>112642.40450387423</v>
      </c>
      <c r="C23" s="6">
        <f t="shared" si="0"/>
        <v>2491.537370136568</v>
      </c>
      <c r="D23" s="1">
        <f>C23*Assumptions!$B$3</f>
        <v>1494.9224220819408</v>
      </c>
      <c r="E23" s="3">
        <f t="shared" si="1"/>
        <v>747.4612110409704</v>
      </c>
      <c r="F23" s="4">
        <f>E23/Assumptions!$B$1</f>
        <v>16.53309469234617</v>
      </c>
      <c r="G23" s="3">
        <f t="shared" si="2"/>
        <v>747.4612110409704</v>
      </c>
      <c r="H23" s="7"/>
    </row>
    <row r="24" spans="1:8" ht="12.75">
      <c r="A24" s="2">
        <v>40452</v>
      </c>
      <c r="B24" s="3">
        <f t="shared" si="0"/>
        <v>113389.8657149152</v>
      </c>
      <c r="C24" s="6">
        <f t="shared" si="0"/>
        <v>2508.0704648289143</v>
      </c>
      <c r="D24" s="1">
        <f>C24*Assumptions!$B$3</f>
        <v>1504.8422788973485</v>
      </c>
      <c r="E24" s="3">
        <f t="shared" si="1"/>
        <v>752.4211394486742</v>
      </c>
      <c r="F24" s="4">
        <f>E24/Assumptions!$B$1</f>
        <v>16.64280334989326</v>
      </c>
      <c r="G24" s="3">
        <f t="shared" si="2"/>
        <v>752.4211394486742</v>
      </c>
      <c r="H24" s="7"/>
    </row>
    <row r="25" spans="1:8" ht="12.75">
      <c r="A25" s="2">
        <v>40544</v>
      </c>
      <c r="B25" s="3">
        <f t="shared" si="0"/>
        <v>114142.28685436388</v>
      </c>
      <c r="C25" s="6">
        <f t="shared" si="0"/>
        <v>2524.7132681788075</v>
      </c>
      <c r="D25" s="1">
        <f>C25*Assumptions!$B$3</f>
        <v>1514.8279609072845</v>
      </c>
      <c r="E25" s="3">
        <f t="shared" si="1"/>
        <v>757.4139804536422</v>
      </c>
      <c r="F25" s="4">
        <f>E25/Assumptions!$B$1</f>
        <v>16.753240001186512</v>
      </c>
      <c r="G25" s="3">
        <f t="shared" si="2"/>
        <v>757.4139804536422</v>
      </c>
      <c r="H25" s="7"/>
    </row>
    <row r="26" spans="1:8" ht="12.75">
      <c r="A26" s="2">
        <v>40634</v>
      </c>
      <c r="B26" s="3">
        <f t="shared" si="0"/>
        <v>114899.70083481751</v>
      </c>
      <c r="C26" s="6">
        <f t="shared" si="0"/>
        <v>2541.466508179994</v>
      </c>
      <c r="D26" s="1">
        <f>C26*Assumptions!$B$3</f>
        <v>1524.8799049079964</v>
      </c>
      <c r="E26" s="3">
        <f t="shared" si="1"/>
        <v>762.4399524539982</v>
      </c>
      <c r="F26" s="4">
        <f>E26/Assumptions!$B$1</f>
        <v>16.86440947697408</v>
      </c>
      <c r="G26" s="3">
        <f t="shared" si="2"/>
        <v>762.4399524539982</v>
      </c>
      <c r="H26" s="7"/>
    </row>
    <row r="27" spans="1:8" ht="12.75">
      <c r="A27" s="2">
        <v>40725</v>
      </c>
      <c r="B27" s="3">
        <f t="shared" si="0"/>
        <v>115662.1407872715</v>
      </c>
      <c r="C27" s="6">
        <f t="shared" si="0"/>
        <v>2558.3309176569683</v>
      </c>
      <c r="D27" s="1">
        <f>C27*Assumptions!$B$3</f>
        <v>1534.9985505941809</v>
      </c>
      <c r="E27" s="3">
        <f t="shared" si="1"/>
        <v>767.4992752970904</v>
      </c>
      <c r="F27" s="4">
        <f>E27/Assumptions!$B$1</f>
        <v>16.97631664005951</v>
      </c>
      <c r="G27" s="3">
        <f t="shared" si="2"/>
        <v>767.4992752970904</v>
      </c>
      <c r="H27" s="7"/>
    </row>
    <row r="28" spans="1:8" ht="12.75">
      <c r="A28" s="2">
        <v>40817</v>
      </c>
      <c r="B28" s="3">
        <f t="shared" si="0"/>
        <v>116429.6400625686</v>
      </c>
      <c r="C28" s="6">
        <f t="shared" si="0"/>
        <v>2575.3072342970277</v>
      </c>
      <c r="D28" s="1">
        <f>C28*Assumptions!$B$3</f>
        <v>1545.1843405782165</v>
      </c>
      <c r="E28" s="3">
        <f t="shared" si="1"/>
        <v>772.5921702891083</v>
      </c>
      <c r="F28" s="4">
        <f>E28/Assumptions!$B$1</f>
        <v>17.08896638551445</v>
      </c>
      <c r="G28" s="3">
        <f t="shared" si="2"/>
        <v>772.5921702891083</v>
      </c>
      <c r="H28" s="7"/>
    </row>
    <row r="29" spans="1:8" ht="12.75">
      <c r="A29" s="2">
        <v>40909</v>
      </c>
      <c r="B29" s="3">
        <f t="shared" si="0"/>
        <v>117202.2322328577</v>
      </c>
      <c r="C29" s="6">
        <f t="shared" si="0"/>
        <v>2592.3962006825423</v>
      </c>
      <c r="D29" s="1">
        <f>C29*Assumptions!$B$3</f>
        <v>1555.4377204095254</v>
      </c>
      <c r="E29" s="3">
        <f t="shared" si="1"/>
        <v>777.7188602047627</v>
      </c>
      <c r="F29" s="4">
        <f>E29/Assumptions!$B$1</f>
        <v>17.20236364089278</v>
      </c>
      <c r="G29" s="3">
        <f t="shared" si="2"/>
        <v>777.7188602047627</v>
      </c>
      <c r="H29" s="7"/>
    </row>
    <row r="30" spans="1:8" ht="12.75">
      <c r="A30" s="2">
        <v>41000</v>
      </c>
      <c r="B30" s="3">
        <f t="shared" si="0"/>
        <v>117979.95109306247</v>
      </c>
      <c r="C30" s="6">
        <f t="shared" si="0"/>
        <v>2609.598564323435</v>
      </c>
      <c r="D30" s="1">
        <f>C30*Assumptions!$B$3</f>
        <v>1565.759138594061</v>
      </c>
      <c r="E30" s="3">
        <f t="shared" si="1"/>
        <v>782.8795692970305</v>
      </c>
      <c r="F30" s="4">
        <f>E30/Assumptions!$B$1</f>
        <v>17.31651336644615</v>
      </c>
      <c r="G30" s="3">
        <f t="shared" si="2"/>
        <v>782.8795692970305</v>
      </c>
      <c r="H30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Aquarian Tabernacle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Lupkes</dc:creator>
  <cp:keywords/>
  <dc:description/>
  <cp:lastModifiedBy>Chad Lupkes</cp:lastModifiedBy>
  <dcterms:created xsi:type="dcterms:W3CDTF">2006-01-20T15:03:15Z</dcterms:created>
  <dcterms:modified xsi:type="dcterms:W3CDTF">2006-01-20T15:59:52Z</dcterms:modified>
  <cp:category/>
  <cp:version/>
  <cp:contentType/>
  <cp:contentStatus/>
</cp:coreProperties>
</file>